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allancasey/Desktop/Wix website/Lab Test Spreasheet/"/>
    </mc:Choice>
  </mc:AlternateContent>
  <xr:revisionPtr revIDLastSave="0" documentId="13_ncr:1_{D58ED34E-6A69-EA4B-8638-75452FF47BF8}" xr6:coauthVersionLast="46" xr6:coauthVersionMax="46" xr10:uidLastSave="{00000000-0000-0000-0000-000000000000}"/>
  <bookViews>
    <workbookView xWindow="320" yWindow="460" windowWidth="37840" windowHeight="19900" xr2:uid="{78140A3A-606B-3943-8F88-E35697407103}"/>
  </bookViews>
  <sheets>
    <sheet name="Read Me First!!" sheetId="46" r:id="rId1"/>
    <sheet name="Esbilac PetAg" sheetId="1" r:id="rId2"/>
    <sheet name="GME PetAg" sheetId="31" r:id="rId3"/>
    <sheet name="KMR PetAg" sheetId="30" r:id="rId4"/>
    <sheet name="MultiMilk PetAg" sheetId="32" r:id="rId5"/>
    <sheet name="Zoologic 33.40" sheetId="33" r:id="rId6"/>
    <sheet name="Zoologic 42.25" sheetId="34" r:id="rId7"/>
    <sheet name="Zoologic 30.52" sheetId="35" r:id="rId8"/>
    <sheet name="Fox Valley 20.50" sheetId="37" r:id="rId9"/>
    <sheet name="Fox Valley 25.30" sheetId="39" r:id="rId10"/>
    <sheet name="Fox Valley 30.50" sheetId="43" r:id="rId11"/>
    <sheet name="Fox Valley 32.40" sheetId="36" r:id="rId12"/>
    <sheet name="Fox Valley 32.45" sheetId="40" r:id="rId13"/>
    <sheet name="Fox Valley 34.40" sheetId="41" r:id="rId14"/>
    <sheet name="Fox Valley 35.32" sheetId="42" r:id="rId15"/>
    <sheet name="Fox Valley 40.25" sheetId="38" r:id="rId16"/>
    <sheet name="Fox Valley UltaBoost" sheetId="44" r:id="rId17"/>
    <sheet name="Other Products" sheetId="45" r:id="rId18"/>
    <sheet name="Kcal Calculator" sheetId="3" state="hidden" r:id="rId19"/>
  </sheets>
  <definedNames>
    <definedName name="_xlnm.Print_Area" localSheetId="1">'Esbilac PetAg'!$A$1:$V$59</definedName>
    <definedName name="_xlnm.Print_Area" localSheetId="8">'Fox Valley 20.50'!$A$1:$V$32</definedName>
    <definedName name="_xlnm.Print_Area" localSheetId="9">'Fox Valley 25.30'!$A$1:$V$31</definedName>
    <definedName name="_xlnm.Print_Area" localSheetId="10">'Fox Valley 30.50'!$A$1:$V$32</definedName>
    <definedName name="_xlnm.Print_Area" localSheetId="11">'Fox Valley 32.40'!$A$1:$V$37</definedName>
    <definedName name="_xlnm.Print_Area" localSheetId="12">'Fox Valley 32.45'!$A$1:$V$27</definedName>
    <definedName name="_xlnm.Print_Area" localSheetId="13">'Fox Valley 34.40'!$A$1:$V$30</definedName>
    <definedName name="_xlnm.Print_Area" localSheetId="14">'Fox Valley 35.32'!$A$1:$V$31</definedName>
    <definedName name="_xlnm.Print_Area" localSheetId="15">'Fox Valley 40.25'!$A$1:$V$32</definedName>
    <definedName name="_xlnm.Print_Area" localSheetId="16">'Fox Valley UltaBoost'!$A$1:$V$28</definedName>
    <definedName name="_xlnm.Print_Area" localSheetId="2">'GME PetAg'!$A$1:$V$31</definedName>
    <definedName name="_xlnm.Print_Area" localSheetId="3">'KMR PetAg'!$A$1:$V$32</definedName>
    <definedName name="_xlnm.Print_Area" localSheetId="4">'MultiMilk PetAg'!$A$1:$V$29</definedName>
    <definedName name="_xlnm.Print_Area" localSheetId="17">'Other Products'!$A$1:$V$28</definedName>
    <definedName name="_xlnm.Print_Area" localSheetId="7">'Zoologic 30.52'!$A$1:$V$32</definedName>
    <definedName name="_xlnm.Print_Area" localSheetId="5">'Zoologic 33.40'!$A$1:$V$31</definedName>
    <definedName name="_xlnm.Print_Area" localSheetId="6">'Zoologic 42.25'!$A$1:$V$34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34" l="1"/>
  <c r="K20" i="38" l="1"/>
  <c r="K24" i="36"/>
  <c r="K12" i="39" l="1"/>
  <c r="K51" i="1" l="1"/>
  <c r="K50" i="1"/>
  <c r="K23" i="36"/>
  <c r="K15" i="33" l="1"/>
  <c r="K15" i="31"/>
  <c r="K13" i="31"/>
  <c r="K12" i="33" l="1"/>
  <c r="K11" i="31" l="1"/>
  <c r="K8" i="45"/>
  <c r="K9" i="45"/>
  <c r="K10" i="45"/>
  <c r="K11" i="45"/>
  <c r="K7" i="45"/>
  <c r="K8" i="44"/>
  <c r="K9" i="44"/>
  <c r="K10" i="44"/>
  <c r="K11" i="44"/>
  <c r="K12" i="44"/>
  <c r="K7" i="44"/>
  <c r="K8" i="38"/>
  <c r="K9" i="38"/>
  <c r="K10" i="38"/>
  <c r="K11" i="38"/>
  <c r="K12" i="38"/>
  <c r="K13" i="38"/>
  <c r="K14" i="38"/>
  <c r="K15" i="38"/>
  <c r="K16" i="38"/>
  <c r="K17" i="38"/>
  <c r="K18" i="38"/>
  <c r="K19" i="38"/>
  <c r="K7" i="38"/>
  <c r="K8" i="42"/>
  <c r="K7" i="42"/>
  <c r="K7" i="41"/>
  <c r="K8" i="40"/>
  <c r="K7" i="40"/>
  <c r="K8" i="36"/>
  <c r="K9" i="36"/>
  <c r="K10" i="36"/>
  <c r="K11" i="36"/>
  <c r="K12" i="36"/>
  <c r="K13" i="36"/>
  <c r="K14" i="36"/>
  <c r="K15" i="36"/>
  <c r="K16" i="36"/>
  <c r="K17" i="36"/>
  <c r="K18" i="36"/>
  <c r="K19" i="36"/>
  <c r="K20" i="36"/>
  <c r="K21" i="36"/>
  <c r="K22" i="36"/>
  <c r="K7" i="36"/>
  <c r="K8" i="43"/>
  <c r="K7" i="43"/>
  <c r="K8" i="39"/>
  <c r="K9" i="39"/>
  <c r="K10" i="39"/>
  <c r="K11" i="39"/>
  <c r="K7" i="39"/>
  <c r="K8" i="37"/>
  <c r="K9" i="37"/>
  <c r="K10" i="37"/>
  <c r="K11" i="37"/>
  <c r="K12" i="37"/>
  <c r="K13" i="37"/>
  <c r="K14" i="37"/>
  <c r="K15" i="37"/>
  <c r="K16" i="37"/>
  <c r="K17" i="37"/>
  <c r="K18" i="37"/>
  <c r="K7" i="37"/>
  <c r="K8" i="35"/>
  <c r="K7" i="35"/>
  <c r="K8" i="34"/>
  <c r="K9" i="34"/>
  <c r="K10" i="34"/>
  <c r="K7" i="34"/>
  <c r="K8" i="33"/>
  <c r="K9" i="33"/>
  <c r="K10" i="33"/>
  <c r="K11" i="33"/>
  <c r="K13" i="33"/>
  <c r="K14" i="33"/>
  <c r="K7" i="33"/>
  <c r="K8" i="32"/>
  <c r="K7" i="32"/>
  <c r="K8" i="30"/>
  <c r="K9" i="30"/>
  <c r="K10" i="30"/>
  <c r="K11" i="30"/>
  <c r="K12" i="30"/>
  <c r="K13" i="30"/>
  <c r="K14" i="30"/>
  <c r="K15" i="30"/>
  <c r="K16" i="30"/>
  <c r="K17" i="30"/>
  <c r="K18" i="30"/>
  <c r="K19" i="30"/>
  <c r="K7" i="30"/>
  <c r="K8" i="31"/>
  <c r="K9" i="31"/>
  <c r="K10" i="31"/>
  <c r="K12" i="31"/>
  <c r="K14" i="31"/>
  <c r="K16" i="31"/>
  <c r="K17" i="31"/>
  <c r="K18" i="31"/>
  <c r="K7" i="3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7" i="1"/>
  <c r="C12" i="3" l="1"/>
  <c r="E10" i="3" l="1"/>
  <c r="I10" i="3" s="1"/>
  <c r="E9" i="3"/>
  <c r="I9" i="3" s="1"/>
  <c r="E12" i="3"/>
  <c r="I12" i="3" s="1"/>
  <c r="K10" i="3" l="1"/>
  <c r="O10" i="3" s="1"/>
  <c r="K9" i="3"/>
  <c r="O9" i="3" s="1"/>
  <c r="K12" i="3"/>
  <c r="O12" i="3" s="1"/>
  <c r="I13" i="3"/>
  <c r="C13" i="3"/>
  <c r="O13" i="3" l="1"/>
</calcChain>
</file>

<file path=xl/sharedStrings.xml><?xml version="1.0" encoding="utf-8"?>
<sst xmlns="http://schemas.openxmlformats.org/spreadsheetml/2006/main" count="1034" uniqueCount="184">
  <si>
    <t>Lot numbers</t>
  </si>
  <si>
    <t>Solids</t>
  </si>
  <si>
    <t>Protein</t>
  </si>
  <si>
    <t>Fat</t>
  </si>
  <si>
    <t>Calcium</t>
  </si>
  <si>
    <t>Weight</t>
  </si>
  <si>
    <t>H3276E</t>
  </si>
  <si>
    <t>3458E</t>
  </si>
  <si>
    <t>0529E-0719</t>
  </si>
  <si>
    <t>0539E</t>
  </si>
  <si>
    <t>Kcal calculator</t>
  </si>
  <si>
    <t>Components</t>
  </si>
  <si>
    <t>Ash</t>
  </si>
  <si>
    <t>Carbs</t>
  </si>
  <si>
    <t>Total</t>
  </si>
  <si>
    <t>=</t>
  </si>
  <si>
    <t>X</t>
  </si>
  <si>
    <t>Factor</t>
  </si>
  <si>
    <t>Atwater Calculation</t>
  </si>
  <si>
    <t>Modified Atwater Calculation</t>
  </si>
  <si>
    <t>Energy(kcals/gm)</t>
  </si>
  <si>
    <t>HG2182E</t>
  </si>
  <si>
    <t>Ratio</t>
  </si>
  <si>
    <t>K2973K</t>
  </si>
  <si>
    <t>E1626K-1786</t>
  </si>
  <si>
    <t>N1469K</t>
  </si>
  <si>
    <t>2759-K</t>
  </si>
  <si>
    <t>2769K</t>
  </si>
  <si>
    <t>2389K</t>
  </si>
  <si>
    <t>H0713K</t>
  </si>
  <si>
    <t>H0916K</t>
  </si>
  <si>
    <t>1138K</t>
  </si>
  <si>
    <t>1158K</t>
  </si>
  <si>
    <t>Just Born 52439A</t>
  </si>
  <si>
    <t>GNC Puppy #2170</t>
  </si>
  <si>
    <t>H1730U</t>
  </si>
  <si>
    <t>Exp 5-31-11</t>
  </si>
  <si>
    <t>H1976BJ-2116</t>
  </si>
  <si>
    <t>1448E-1698</t>
  </si>
  <si>
    <t>3468E-3558</t>
  </si>
  <si>
    <t>3468E-3558 (A)</t>
  </si>
  <si>
    <t>2998E-3138</t>
  </si>
  <si>
    <t>1059E-1339</t>
  </si>
  <si>
    <t>1798G-1989</t>
  </si>
  <si>
    <t>3478E-0229</t>
  </si>
  <si>
    <t>0189G-0369</t>
  </si>
  <si>
    <t>0999G-1169</t>
  </si>
  <si>
    <t>Lot EXP 2/28/21</t>
  </si>
  <si>
    <t>1789G-1989 #9</t>
  </si>
  <si>
    <t>011729</t>
  </si>
  <si>
    <t>013408</t>
  </si>
  <si>
    <t>050499</t>
  </si>
  <si>
    <t>050539</t>
  </si>
  <si>
    <t>020739</t>
  </si>
  <si>
    <t>020389</t>
  </si>
  <si>
    <t>1759E-1849</t>
  </si>
  <si>
    <t>1437K 1467</t>
  </si>
  <si>
    <t>3028E</t>
  </si>
  <si>
    <t>1079E</t>
  </si>
  <si>
    <t>1148K-1628</t>
  </si>
  <si>
    <t>0827G-1047</t>
  </si>
  <si>
    <t>Lot EXP 9/30/19</t>
  </si>
  <si>
    <t>H3532E (2013 test)</t>
  </si>
  <si>
    <t>H3532E (2019 test)</t>
  </si>
  <si>
    <t>1069E-1349</t>
  </si>
  <si>
    <t>0519E-0709</t>
  </si>
  <si>
    <t>1789G-1989 #13</t>
  </si>
  <si>
    <t>1069E-1379 #17</t>
  </si>
  <si>
    <t>1059E-1339 #15</t>
  </si>
  <si>
    <t>3608K-0159</t>
  </si>
  <si>
    <t>3487E-0038 #13</t>
  </si>
  <si>
    <t>1769E-2049 #01</t>
  </si>
  <si>
    <t>0529E-0729</t>
  </si>
  <si>
    <t>1009G-1359</t>
  </si>
  <si>
    <t>H1065G #01</t>
  </si>
  <si>
    <t>Potassium</t>
  </si>
  <si>
    <t>Magnesium</t>
  </si>
  <si>
    <t>Sulfur</t>
  </si>
  <si>
    <t>Sodium</t>
  </si>
  <si>
    <t>Iron</t>
  </si>
  <si>
    <t>Manganese</t>
  </si>
  <si>
    <t>Copper</t>
  </si>
  <si>
    <t>Zinc</t>
  </si>
  <si>
    <t>grams/T</t>
  </si>
  <si>
    <t>Modified Atwater</t>
  </si>
  <si>
    <t>Ca/P</t>
  </si>
  <si>
    <t>%</t>
  </si>
  <si>
    <t>Date made</t>
  </si>
  <si>
    <t>PPM</t>
  </si>
  <si>
    <t>(NFE)</t>
  </si>
  <si>
    <t>(Dry matter, as purchased)</t>
  </si>
  <si>
    <t>Primary dietary minerals</t>
  </si>
  <si>
    <t xml:space="preserve">  Trace minerals</t>
  </si>
  <si>
    <t>Basic components</t>
  </si>
  <si>
    <t>Esbilac (PetAg) Powdered Milk Replacer</t>
  </si>
  <si>
    <t>Atwater   (4/9/4)</t>
  </si>
  <si>
    <t>E0487E</t>
  </si>
  <si>
    <t>J1168E</t>
  </si>
  <si>
    <t>L2758E</t>
  </si>
  <si>
    <t>0919E</t>
  </si>
  <si>
    <t>0929E</t>
  </si>
  <si>
    <t>1639E</t>
  </si>
  <si>
    <t>1649E</t>
  </si>
  <si>
    <t>2049E</t>
  </si>
  <si>
    <t>K2409E</t>
  </si>
  <si>
    <t>2789E</t>
  </si>
  <si>
    <t>3419E</t>
  </si>
  <si>
    <t>0470E</t>
  </si>
  <si>
    <t>HG1440E</t>
  </si>
  <si>
    <t>HG2080E</t>
  </si>
  <si>
    <t>HG2790E</t>
  </si>
  <si>
    <t>0759E 0929</t>
  </si>
  <si>
    <t>KMR (PetAg) Powdered Milk Replacer</t>
  </si>
  <si>
    <t>GME (PetAg) Powdered Milk Replacer</t>
  </si>
  <si>
    <t>MultiMilk (PetAg) Powdered Milk Replacer</t>
  </si>
  <si>
    <t>Zoologic 33/40 Powdered Milk Replacer</t>
  </si>
  <si>
    <t>UHJ 0601 ZE</t>
  </si>
  <si>
    <t>HJ 0601 ZE</t>
  </si>
  <si>
    <t>2329 ZE 2409</t>
  </si>
  <si>
    <t>0289 ZE 4039</t>
  </si>
  <si>
    <t>1139 ZE 1369</t>
  </si>
  <si>
    <t>HJ 3140 ZF</t>
  </si>
  <si>
    <t>H 1325 ZF-1</t>
  </si>
  <si>
    <t>2048 BA</t>
  </si>
  <si>
    <t>Zoologic 30/52 Powdered Milk Replacer</t>
  </si>
  <si>
    <t>Zoologic 42/25 Powdered Milk Replacer</t>
  </si>
  <si>
    <t>2048 BA 3608</t>
  </si>
  <si>
    <t>1149 ZF 1369</t>
  </si>
  <si>
    <t>Fox Valley 32/40 Powdered Milk Replacer</t>
  </si>
  <si>
    <t>Fox Valley 20/50 Powdered Milk Replacer</t>
  </si>
  <si>
    <t>Fox Valley 40/25 Powdered Milk Replacer</t>
  </si>
  <si>
    <t>Royal Canin Babydog 90380003 BB #12</t>
  </si>
  <si>
    <t>21st Cent. Dog 902356</t>
  </si>
  <si>
    <t>21st Cent. Cat 908117</t>
  </si>
  <si>
    <t>Fox Valley 25/30 Powdered Milk Replacer</t>
  </si>
  <si>
    <t>Fox Valley 32/45 Powdered Milk Replacer</t>
  </si>
  <si>
    <t>Fox Valley 34/40 Powdered Milk Replacer</t>
  </si>
  <si>
    <t>Fox Valley 35/32 Powdered Milk Replacer</t>
  </si>
  <si>
    <t>Fox Valley 30/50 Powdered Milk Replacer</t>
  </si>
  <si>
    <t>Fox Valley UltraBoost Powdered Milk Replacer</t>
  </si>
  <si>
    <t>Composition Analysis of Various Powdered Milk Replacer Products</t>
  </si>
  <si>
    <t>replacer products used by wildlife rehabilitators. The following describes the type data presented for each product:</t>
  </si>
  <si>
    <t>Product name, lot # and approximate manufacture date (year).</t>
  </si>
  <si>
    <t>An accompanying estimate of ME using the modified Atwater system, commonly used by AAFCO.</t>
  </si>
  <si>
    <t>Measurement of Uncertainty values (%) are also indicated for each component tested.</t>
  </si>
  <si>
    <t>General Notes:</t>
  </si>
  <si>
    <t>The weights for each product may differ between users depending on the manner and technique used for measuring and weighing.</t>
  </si>
  <si>
    <t>Some of the basic component values may be above/below the values as guaranteed by the manufacturer as listed on the product labeling or website.</t>
  </si>
  <si>
    <t>Multiple years of test data are presented (where available) to help identify any trends in components of the product over time.</t>
  </si>
  <si>
    <t>The most recently manufactured products tested are likely most representative of a current purchase by a user.</t>
  </si>
  <si>
    <t>The data are presented as received from the lab or, where noted,  as calculated by WildAgain. It is the responsibility of the user of this</t>
  </si>
  <si>
    <t xml:space="preserve">   spreadsheet to make their sole determination if one or more products are suitable for their specific application or situation.</t>
  </si>
  <si>
    <t xml:space="preserve">   This spreadsheet contains the results of various tests engaged or performed by WildAgain to determine the component analysis of various powdered milk</t>
  </si>
  <si>
    <t>An assay of primary and secondary dietary minerals performed by the same independent lab. WildAgain calculated the Ca:P ratio.</t>
  </si>
  <si>
    <t>An estimate of Metabolizable Energy (ME) using the Atwater general factor system. Performed by WildAgain.</t>
  </si>
  <si>
    <t>The products were tested on an as-received basis from either submissions of 300 gram samples by users, or directly purchased by WildAgain.</t>
  </si>
  <si>
    <t>Zero values are used where the lab reported 'not detected', as the value was below the detection limit of the test performed.</t>
  </si>
  <si>
    <t>This information is presented as accurately as possible, and is intended for analytical purposes only. User assumes all responsibility for interpreting any results.</t>
  </si>
  <si>
    <t>3547 ZF 0238</t>
  </si>
  <si>
    <t>2330 ZE 2409 (Test 2)</t>
  </si>
  <si>
    <t>(Retesting)</t>
  </si>
  <si>
    <t>3128G-3258</t>
  </si>
  <si>
    <t>2889E-2969 #03</t>
  </si>
  <si>
    <r>
      <t xml:space="preserve">Where multiple lots for the same year have been tested, an average of the components is calculated for use in the WildAgain Calulator for that product, and then identified by year. For example, it will be listed as </t>
    </r>
    <r>
      <rPr>
        <i/>
        <sz val="12"/>
        <color theme="1"/>
        <rFont val="Calibri"/>
        <family val="2"/>
        <scheme val="minor"/>
      </rPr>
      <t>Product (2019)</t>
    </r>
    <r>
      <rPr>
        <sz val="12"/>
        <color theme="1"/>
        <rFont val="Calibri"/>
        <family val="2"/>
        <scheme val="minor"/>
      </rPr>
      <t>.</t>
    </r>
  </si>
  <si>
    <t>If you do not see the specific lot number tested for a lot you have, you can certainly pick an individual set of test values above and use them in the Calculator by inputting them in the "User Input" tab for 'Products and Ingredients'.</t>
  </si>
  <si>
    <r>
      <t>Fiber</t>
    </r>
    <r>
      <rPr>
        <b/>
        <sz val="10"/>
        <color theme="1"/>
        <rFont val="Calibri (Body)"/>
      </rPr>
      <t xml:space="preserve"> (crude)</t>
    </r>
  </si>
  <si>
    <t>N/A</t>
  </si>
  <si>
    <t>HG1240E-Y</t>
  </si>
  <si>
    <t>Proximate Analysis, showing percent composition of Solids, Protein, Fat, Ash and Fiber (crude) as assayed by an independent lab certified for such analysis.</t>
  </si>
  <si>
    <t xml:space="preserve">      (Ash is basically a measure of the mineral content. Simply stated, it is what is left over after metabolism, as these elements exist forever and do not burn.)</t>
  </si>
  <si>
    <t>2329ZE 2399</t>
  </si>
  <si>
    <t>Phosphorus</t>
  </si>
  <si>
    <t>A Nitrogen-Free Extract (NFE) estimate for total carbohydrates, calculated by WildAgain.</t>
  </si>
  <si>
    <t>An approximate weight of 1 level US Tablespoon of the dry product. Performed by WildAgain, involvng a minimum of 45 trial weights of each product/lot.</t>
  </si>
  <si>
    <t>(Use the arrows on the bottom lefthand corner to navigate between the products. PetAg in green tabs; Zoologic in red; Fox Valley in blue; and Other in gold.)</t>
  </si>
  <si>
    <t>Due to the nature of the tests performed, results could differ if conducted by other labs (and those labs could have a different range of measurement uncertainty).</t>
  </si>
  <si>
    <t>Measurement uncertainty (+/-)*</t>
  </si>
  <si>
    <t>* Another lab may perform different tests and produce results that differ from those shown above, depending on the type of test performed. Correspondingly, the range of measurement uncertainty could also be different.</t>
  </si>
  <si>
    <t>0999G-1159 #01</t>
  </si>
  <si>
    <t>1009G-1199 #02</t>
  </si>
  <si>
    <t>3350 ZE 3630</t>
  </si>
  <si>
    <t>0080E-0340</t>
  </si>
  <si>
    <t>1640E-1890</t>
  </si>
  <si>
    <t>Updated 4/7/2021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</si>
</sst>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000"/>
    <numFmt numFmtId="168" formatCode="#,##0.0_);\(#,##0.0\)"/>
  </numFmts>
  <fonts count="20"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
      <i/>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sz val="22"/>
      <color theme="1"/>
      <name val="Calibri"/>
      <family val="2"/>
      <scheme val="minor"/>
    </font>
    <font>
      <b/>
      <u/>
      <sz val="16"/>
      <color theme="1"/>
      <name val="Calibri"/>
      <family val="2"/>
      <scheme val="minor"/>
    </font>
    <font>
      <i/>
      <sz val="12"/>
      <color indexed="8"/>
      <name val="Calibri"/>
      <family val="2"/>
      <scheme val="minor"/>
    </font>
    <font>
      <b/>
      <i/>
      <sz val="16"/>
      <color theme="1"/>
      <name val="Calibri"/>
      <family val="2"/>
      <scheme val="minor"/>
    </font>
    <font>
      <i/>
      <sz val="14"/>
      <color theme="1"/>
      <name val="Calibri"/>
      <family val="2"/>
      <scheme val="minor"/>
    </font>
    <font>
      <b/>
      <sz val="10"/>
      <color theme="1"/>
      <name val="Calibri (Body)"/>
    </font>
    <font>
      <b/>
      <sz val="12"/>
      <color theme="1"/>
      <name val="Calibri (Body)"/>
    </font>
    <font>
      <b/>
      <i/>
      <sz val="14"/>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rgb="FFFF857B"/>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9">
    <xf numFmtId="0" fontId="0" fillId="0" borderId="0" xfId="0"/>
    <xf numFmtId="10" fontId="0" fillId="2" borderId="1" xfId="1" applyNumberFormat="1" applyFont="1" applyFill="1" applyBorder="1" applyAlignment="1">
      <alignment horizontal="center" vertical="center"/>
    </xf>
    <xf numFmtId="0" fontId="0" fillId="0" borderId="0" xfId="0" applyFont="1"/>
    <xf numFmtId="0" fontId="2" fillId="0" borderId="1" xfId="0" applyFont="1" applyBorder="1" applyAlignment="1">
      <alignment horizontal="center"/>
    </xf>
    <xf numFmtId="0" fontId="0" fillId="0" borderId="0" xfId="0" applyFont="1" applyAlignment="1">
      <alignment horizontal="center" vertical="center"/>
    </xf>
    <xf numFmtId="0" fontId="0" fillId="0" borderId="0" xfId="0"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4" fillId="0" borderId="0" xfId="0" applyFont="1"/>
    <xf numFmtId="0" fontId="0" fillId="0" borderId="11" xfId="0" applyBorder="1"/>
    <xf numFmtId="0" fontId="0" fillId="0" borderId="0" xfId="0" applyBorder="1"/>
    <xf numFmtId="0" fontId="0" fillId="0" borderId="12" xfId="0" applyBorder="1" applyAlignment="1">
      <alignment horizontal="center"/>
    </xf>
    <xf numFmtId="0" fontId="2" fillId="0" borderId="11" xfId="0" applyFont="1" applyBorder="1"/>
    <xf numFmtId="0" fontId="2" fillId="0" borderId="13" xfId="0" applyFont="1" applyBorder="1"/>
    <xf numFmtId="164" fontId="0" fillId="0" borderId="14" xfId="1" applyNumberFormat="1" applyFont="1" applyBorder="1" applyAlignment="1">
      <alignment horizontal="center"/>
    </xf>
    <xf numFmtId="0" fontId="0" fillId="0" borderId="15" xfId="0" applyBorder="1"/>
    <xf numFmtId="165" fontId="0" fillId="0" borderId="14" xfId="0" applyNumberFormat="1" applyBorder="1" applyAlignment="1">
      <alignment horizontal="center"/>
    </xf>
    <xf numFmtId="0" fontId="0" fillId="0" borderId="14" xfId="0"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5" fillId="0" borderId="9"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0" xfId="0" applyFont="1"/>
    <xf numFmtId="164" fontId="0" fillId="3" borderId="1" xfId="1" applyNumberFormat="1" applyFont="1" applyFill="1" applyBorder="1" applyAlignment="1">
      <alignment horizontal="center"/>
    </xf>
    <xf numFmtId="164" fontId="1" fillId="0" borderId="1" xfId="1" applyNumberFormat="1" applyFont="1" applyFill="1" applyBorder="1" applyAlignment="1">
      <alignment horizontal="center" vertical="center"/>
    </xf>
    <xf numFmtId="10" fontId="1" fillId="0" borderId="1" xfId="1" applyNumberFormat="1" applyFont="1" applyFill="1" applyBorder="1" applyAlignment="1">
      <alignment horizontal="center" vertical="center"/>
    </xf>
    <xf numFmtId="0" fontId="0" fillId="0" borderId="0" xfId="0" applyFont="1" applyFill="1" applyAlignment="1">
      <alignment horizontal="center" vertical="center"/>
    </xf>
    <xf numFmtId="164" fontId="0" fillId="2" borderId="2" xfId="1" applyNumberFormat="1" applyFont="1" applyFill="1" applyBorder="1" applyAlignment="1">
      <alignment horizontal="center" vertical="center"/>
    </xf>
    <xf numFmtId="10" fontId="0" fillId="2" borderId="2" xfId="1" applyNumberFormat="1" applyFont="1" applyFill="1" applyBorder="1" applyAlignment="1">
      <alignment horizontal="center" vertical="center"/>
    </xf>
    <xf numFmtId="164" fontId="0" fillId="2" borderId="14" xfId="1" applyNumberFormat="1" applyFont="1" applyFill="1" applyBorder="1" applyAlignment="1">
      <alignment horizontal="center" vertical="center"/>
    </xf>
    <xf numFmtId="10" fontId="0" fillId="2" borderId="14" xfId="1"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0" fillId="0" borderId="0" xfId="0" applyAlignment="1">
      <alignment horizontal="center" vertical="center"/>
    </xf>
    <xf numFmtId="2" fontId="0" fillId="2" borderId="2" xfId="0" applyNumberFormat="1" applyFill="1" applyBorder="1" applyAlignment="1">
      <alignment horizontal="center" vertical="center"/>
    </xf>
    <xf numFmtId="2" fontId="0" fillId="2" borderId="1" xfId="0" applyNumberFormat="1" applyFill="1" applyBorder="1" applyAlignment="1">
      <alignment horizontal="center" vertical="center"/>
    </xf>
    <xf numFmtId="164" fontId="0" fillId="0" borderId="1" xfId="1" applyNumberFormat="1" applyFont="1" applyFill="1" applyBorder="1" applyAlignment="1">
      <alignment horizontal="center" vertical="center"/>
    </xf>
    <xf numFmtId="164" fontId="2" fillId="0" borderId="1" xfId="1" applyNumberFormat="1" applyFont="1" applyBorder="1" applyAlignment="1">
      <alignment horizontal="center"/>
    </xf>
    <xf numFmtId="10" fontId="0" fillId="0" borderId="1" xfId="1" applyNumberFormat="1" applyFont="1" applyFill="1" applyBorder="1" applyAlignment="1">
      <alignment horizontal="center" vertical="center"/>
    </xf>
    <xf numFmtId="10" fontId="0" fillId="0" borderId="0" xfId="0" applyNumberFormat="1" applyFont="1"/>
    <xf numFmtId="0" fontId="0" fillId="0" borderId="0" xfId="0" applyFont="1" applyAlignment="1">
      <alignment vertical="center"/>
    </xf>
    <xf numFmtId="168" fontId="0" fillId="0" borderId="0" xfId="0" applyNumberFormat="1" applyFont="1"/>
    <xf numFmtId="168" fontId="0" fillId="2" borderId="1" xfId="1" applyNumberFormat="1" applyFont="1" applyFill="1" applyBorder="1" applyAlignment="1">
      <alignment horizontal="center" vertical="center"/>
    </xf>
    <xf numFmtId="168" fontId="0" fillId="2" borderId="14" xfId="1" applyNumberFormat="1" applyFont="1" applyFill="1" applyBorder="1" applyAlignment="1">
      <alignment horizontal="center" vertical="center"/>
    </xf>
    <xf numFmtId="168" fontId="0" fillId="2" borderId="2" xfId="1" applyNumberFormat="1" applyFont="1" applyFill="1" applyBorder="1" applyAlignment="1">
      <alignment horizontal="center" vertical="center"/>
    </xf>
    <xf numFmtId="0" fontId="3" fillId="0" borderId="0" xfId="0" applyFont="1" applyAlignment="1">
      <alignment vertical="center"/>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5" borderId="18" xfId="0" applyFont="1" applyFill="1" applyBorder="1" applyAlignment="1">
      <alignment vertical="center"/>
    </xf>
    <xf numFmtId="10" fontId="3" fillId="5" borderId="18" xfId="0" applyNumberFormat="1" applyFont="1" applyFill="1" applyBorder="1" applyAlignment="1">
      <alignment horizontal="center" vertical="center"/>
    </xf>
    <xf numFmtId="10" fontId="3" fillId="5" borderId="18" xfId="0" applyNumberFormat="1" applyFont="1" applyFill="1" applyBorder="1" applyAlignment="1">
      <alignment vertical="center"/>
    </xf>
    <xf numFmtId="10" fontId="3" fillId="5" borderId="19" xfId="0" applyNumberFormat="1" applyFont="1" applyFill="1" applyBorder="1" applyAlignment="1">
      <alignment vertical="center"/>
    </xf>
    <xf numFmtId="168" fontId="3" fillId="6" borderId="17" xfId="0" applyNumberFormat="1" applyFont="1" applyFill="1" applyBorder="1" applyAlignment="1">
      <alignment vertical="center"/>
    </xf>
    <xf numFmtId="168" fontId="3" fillId="6" borderId="18" xfId="0" applyNumberFormat="1" applyFont="1" applyFill="1" applyBorder="1" applyAlignment="1">
      <alignment vertical="center"/>
    </xf>
    <xf numFmtId="168" fontId="3" fillId="6" borderId="19" xfId="0" applyNumberFormat="1" applyFont="1" applyFill="1" applyBorder="1" applyAlignment="1">
      <alignment vertical="center"/>
    </xf>
    <xf numFmtId="0" fontId="2" fillId="0" borderId="20" xfId="0" applyFont="1" applyBorder="1" applyAlignment="1">
      <alignment horizontal="center" vertical="center"/>
    </xf>
    <xf numFmtId="10" fontId="2" fillId="0" borderId="21" xfId="0" applyNumberFormat="1" applyFont="1" applyBorder="1" applyAlignment="1">
      <alignment horizontal="center" vertical="center"/>
    </xf>
    <xf numFmtId="168" fontId="2" fillId="0" borderId="21" xfId="0" applyNumberFormat="1" applyFont="1" applyBorder="1" applyAlignment="1">
      <alignment horizontal="center" vertical="center"/>
    </xf>
    <xf numFmtId="0" fontId="11" fillId="0" borderId="0" xfId="0" applyFont="1" applyAlignment="1">
      <alignment vertical="center"/>
    </xf>
    <xf numFmtId="0" fontId="11" fillId="0" borderId="15" xfId="0" applyFont="1" applyBorder="1" applyAlignment="1">
      <alignment horizontal="center" vertical="center" wrapText="1"/>
    </xf>
    <xf numFmtId="0" fontId="11" fillId="0" borderId="23" xfId="0" applyFont="1" applyBorder="1" applyAlignment="1">
      <alignment horizontal="center" vertical="center"/>
    </xf>
    <xf numFmtId="10" fontId="11" fillId="0" borderId="23" xfId="0" applyNumberFormat="1" applyFont="1" applyBorder="1" applyAlignment="1">
      <alignment horizontal="center" vertical="center"/>
    </xf>
    <xf numFmtId="168" fontId="11" fillId="0" borderId="23" xfId="0" applyNumberFormat="1" applyFont="1" applyBorder="1" applyAlignment="1">
      <alignment horizontal="center" vertical="center"/>
    </xf>
    <xf numFmtId="0" fontId="11" fillId="3" borderId="14" xfId="0" applyFont="1" applyFill="1" applyBorder="1" applyAlignment="1">
      <alignment horizontal="center" vertical="center" wrapText="1"/>
    </xf>
    <xf numFmtId="0" fontId="11" fillId="0" borderId="22" xfId="0" applyFont="1" applyBorder="1" applyAlignment="1">
      <alignment horizontal="center" vertical="center"/>
    </xf>
    <xf numFmtId="0" fontId="3" fillId="8" borderId="17" xfId="0" applyFont="1" applyFill="1" applyBorder="1" applyAlignment="1">
      <alignment vertical="center"/>
    </xf>
    <xf numFmtId="0" fontId="2" fillId="0" borderId="25" xfId="0" applyFont="1" applyBorder="1" applyAlignment="1">
      <alignment horizontal="center" vertical="center"/>
    </xf>
    <xf numFmtId="168" fontId="2" fillId="0" borderId="26" xfId="0" applyNumberFormat="1" applyFont="1" applyBorder="1" applyAlignment="1">
      <alignment horizontal="center" vertical="center"/>
    </xf>
    <xf numFmtId="0" fontId="11" fillId="0" borderId="29" xfId="0" applyFont="1" applyBorder="1" applyAlignment="1">
      <alignment horizontal="center" vertical="center"/>
    </xf>
    <xf numFmtId="168" fontId="11" fillId="0" borderId="30" xfId="0" applyNumberFormat="1" applyFont="1" applyBorder="1" applyAlignment="1">
      <alignment horizontal="center" vertical="center"/>
    </xf>
    <xf numFmtId="0" fontId="0" fillId="2" borderId="31" xfId="0" applyFill="1" applyBorder="1" applyAlignment="1">
      <alignment vertical="center"/>
    </xf>
    <xf numFmtId="0" fontId="0" fillId="2" borderId="3" xfId="0" applyFont="1" applyFill="1" applyBorder="1" applyAlignment="1">
      <alignment vertical="center"/>
    </xf>
    <xf numFmtId="0" fontId="2" fillId="0" borderId="32" xfId="0" applyFont="1" applyBorder="1" applyAlignment="1">
      <alignment horizontal="center" vertical="center"/>
    </xf>
    <xf numFmtId="10" fontId="0" fillId="2" borderId="33" xfId="1" applyNumberFormat="1" applyFont="1" applyFill="1" applyBorder="1" applyAlignment="1">
      <alignment horizontal="center" vertical="center"/>
    </xf>
    <xf numFmtId="10" fontId="1" fillId="0" borderId="4" xfId="1" applyNumberFormat="1" applyFont="1" applyFill="1" applyBorder="1" applyAlignment="1">
      <alignment horizontal="center" vertical="center"/>
    </xf>
    <xf numFmtId="0" fontId="2" fillId="0" borderId="26" xfId="0" applyFont="1" applyBorder="1" applyAlignment="1">
      <alignment horizontal="center" vertical="center"/>
    </xf>
    <xf numFmtId="0" fontId="11" fillId="0" borderId="30" xfId="0" applyFont="1" applyBorder="1" applyAlignment="1">
      <alignment horizontal="center" vertical="center"/>
    </xf>
    <xf numFmtId="164" fontId="0" fillId="2" borderId="27" xfId="1" applyNumberFormat="1" applyFont="1" applyFill="1" applyBorder="1" applyAlignment="1">
      <alignment horizontal="center" vertical="center"/>
    </xf>
    <xf numFmtId="164" fontId="0" fillId="2" borderId="2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164" fontId="0" fillId="2" borderId="13" xfId="1" applyNumberFormat="1" applyFont="1" applyFill="1" applyBorder="1" applyAlignment="1">
      <alignment horizontal="center" vertical="center"/>
    </xf>
    <xf numFmtId="164" fontId="0" fillId="2" borderId="16" xfId="1" applyNumberFormat="1" applyFont="1" applyFill="1" applyBorder="1" applyAlignment="1">
      <alignment horizontal="center" vertical="center"/>
    </xf>
    <xf numFmtId="10" fontId="2" fillId="0" borderId="26" xfId="0" applyNumberFormat="1" applyFont="1" applyBorder="1" applyAlignment="1">
      <alignment horizontal="center" vertical="center"/>
    </xf>
    <xf numFmtId="10" fontId="11" fillId="0" borderId="30" xfId="0" applyNumberFormat="1" applyFont="1" applyBorder="1" applyAlignment="1">
      <alignment horizontal="center" vertical="center"/>
    </xf>
    <xf numFmtId="10" fontId="0" fillId="2" borderId="28" xfId="1"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10" fontId="0" fillId="2" borderId="16" xfId="1" applyNumberFormat="1" applyFont="1" applyFill="1" applyBorder="1" applyAlignment="1">
      <alignment horizontal="center" vertical="center"/>
    </xf>
    <xf numFmtId="168" fontId="2" fillId="0" borderId="17" xfId="0" applyNumberFormat="1" applyFont="1" applyBorder="1" applyAlignment="1">
      <alignment horizontal="center" vertical="center"/>
    </xf>
    <xf numFmtId="168" fontId="11" fillId="0" borderId="29" xfId="0" applyNumberFormat="1" applyFont="1" applyBorder="1" applyAlignment="1">
      <alignment horizontal="center" vertical="center"/>
    </xf>
    <xf numFmtId="168" fontId="0" fillId="2" borderId="27" xfId="1" applyNumberFormat="1" applyFont="1" applyFill="1" applyBorder="1" applyAlignment="1">
      <alignment horizontal="center" vertical="center"/>
    </xf>
    <xf numFmtId="2" fontId="0" fillId="2" borderId="28" xfId="0" applyNumberFormat="1" applyFill="1" applyBorder="1" applyAlignment="1">
      <alignment horizontal="center" vertical="center"/>
    </xf>
    <xf numFmtId="168" fontId="0" fillId="2" borderId="11" xfId="1" applyNumberFormat="1" applyFont="1" applyFill="1" applyBorder="1" applyAlignment="1">
      <alignment horizontal="center" vertical="center"/>
    </xf>
    <xf numFmtId="2" fontId="0" fillId="2" borderId="12" xfId="0" applyNumberFormat="1" applyFill="1" applyBorder="1" applyAlignment="1">
      <alignment horizontal="center" vertical="center"/>
    </xf>
    <xf numFmtId="168" fontId="0" fillId="2" borderId="13" xfId="1"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168" fontId="0" fillId="2" borderId="28" xfId="1" applyNumberFormat="1" applyFont="1" applyFill="1" applyBorder="1" applyAlignment="1">
      <alignment horizontal="center" vertical="center"/>
    </xf>
    <xf numFmtId="168" fontId="0" fillId="2" borderId="12" xfId="1" applyNumberFormat="1" applyFont="1" applyFill="1" applyBorder="1" applyAlignment="1">
      <alignment horizontal="center" vertical="center"/>
    </xf>
    <xf numFmtId="168" fontId="0" fillId="2" borderId="16" xfId="1"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7" borderId="34" xfId="0" applyFont="1" applyFill="1" applyBorder="1" applyAlignment="1">
      <alignment horizontal="center" vertical="center"/>
    </xf>
    <xf numFmtId="0" fontId="11" fillId="3" borderId="13" xfId="0" applyFont="1" applyFill="1" applyBorder="1" applyAlignment="1">
      <alignment horizontal="center" vertical="center" wrapText="1"/>
    </xf>
    <xf numFmtId="0" fontId="5" fillId="7" borderId="30" xfId="0" applyFont="1" applyFill="1" applyBorder="1" applyAlignment="1">
      <alignment horizontal="center" vertical="center"/>
    </xf>
    <xf numFmtId="2" fontId="0" fillId="2" borderId="27" xfId="0" applyNumberFormat="1" applyFill="1" applyBorder="1" applyAlignment="1">
      <alignment horizontal="center" vertical="center"/>
    </xf>
    <xf numFmtId="2" fontId="0" fillId="2" borderId="11" xfId="0" applyNumberFormat="1" applyFill="1" applyBorder="1" applyAlignment="1">
      <alignment horizontal="center" vertical="center"/>
    </xf>
    <xf numFmtId="2" fontId="0" fillId="2" borderId="13" xfId="0" applyNumberFormat="1" applyFont="1" applyFill="1" applyBorder="1" applyAlignment="1">
      <alignment horizontal="center" vertical="center"/>
    </xf>
    <xf numFmtId="168" fontId="0" fillId="2" borderId="3" xfId="1" applyNumberFormat="1" applyFont="1" applyFill="1" applyBorder="1" applyAlignment="1">
      <alignment horizontal="center" vertical="center"/>
    </xf>
    <xf numFmtId="168" fontId="11" fillId="0" borderId="36" xfId="0" applyNumberFormat="1" applyFont="1" applyBorder="1" applyAlignment="1">
      <alignment horizontal="center" vertical="center"/>
    </xf>
    <xf numFmtId="168" fontId="0" fillId="2" borderId="31" xfId="1" applyNumberFormat="1" applyFont="1" applyFill="1" applyBorder="1" applyAlignment="1">
      <alignment horizontal="center" vertical="center"/>
    </xf>
    <xf numFmtId="168" fontId="0" fillId="2" borderId="37" xfId="1"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3" xfId="0" applyFont="1" applyFill="1" applyBorder="1" applyAlignment="1">
      <alignment vertical="center"/>
    </xf>
    <xf numFmtId="10" fontId="0" fillId="0" borderId="4" xfId="1" applyNumberFormat="1" applyFont="1" applyFill="1" applyBorder="1" applyAlignment="1">
      <alignment horizontal="center" vertical="center"/>
    </xf>
    <xf numFmtId="10" fontId="0" fillId="2" borderId="24" xfId="1" applyNumberFormat="1" applyFont="1" applyFill="1" applyBorder="1" applyAlignment="1">
      <alignment horizontal="center" vertical="center"/>
    </xf>
    <xf numFmtId="164" fontId="0" fillId="0" borderId="11" xfId="1" applyNumberFormat="1" applyFont="1" applyFill="1" applyBorder="1" applyAlignment="1">
      <alignment horizontal="center" vertical="center"/>
    </xf>
    <xf numFmtId="164" fontId="0" fillId="0" borderId="12" xfId="1" applyNumberFormat="1" applyFont="1" applyFill="1" applyBorder="1" applyAlignment="1">
      <alignment horizontal="center" vertical="center"/>
    </xf>
    <xf numFmtId="0" fontId="0" fillId="0" borderId="3" xfId="0" applyFont="1" applyFill="1" applyBorder="1" applyAlignment="1">
      <alignment horizontal="left" vertical="center"/>
    </xf>
    <xf numFmtId="2" fontId="1" fillId="0" borderId="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167" fontId="0" fillId="0" borderId="3" xfId="0" applyNumberFormat="1" applyFont="1" applyFill="1" applyBorder="1" applyAlignment="1">
      <alignment horizontal="left" vertical="center"/>
    </xf>
    <xf numFmtId="167" fontId="0" fillId="0" borderId="3" xfId="0" quotePrefix="1" applyNumberFormat="1" applyFont="1" applyFill="1" applyBorder="1" applyAlignment="1">
      <alignment horizontal="left" vertical="center"/>
    </xf>
    <xf numFmtId="167" fontId="0" fillId="0" borderId="3" xfId="0" quotePrefix="1" applyNumberFormat="1" applyFont="1" applyFill="1" applyBorder="1" applyAlignment="1">
      <alignment vertical="center"/>
    </xf>
    <xf numFmtId="0" fontId="0" fillId="0" borderId="3" xfId="0" quotePrefix="1" applyFont="1" applyFill="1" applyBorder="1" applyAlignment="1">
      <alignment horizontal="left" vertical="center"/>
    </xf>
    <xf numFmtId="166" fontId="0" fillId="0" borderId="3" xfId="0" applyNumberFormat="1" applyFont="1" applyFill="1" applyBorder="1" applyAlignment="1">
      <alignment horizontal="left" vertical="center"/>
    </xf>
    <xf numFmtId="166" fontId="0" fillId="0" borderId="3" xfId="0" quotePrefix="1" applyNumberFormat="1" applyFont="1" applyFill="1" applyBorder="1" applyAlignment="1">
      <alignment horizontal="left" vertical="center"/>
    </xf>
    <xf numFmtId="0" fontId="0" fillId="0" borderId="3" xfId="0" applyFont="1" applyFill="1" applyBorder="1" applyAlignment="1">
      <alignment vertical="center" wrapText="1"/>
    </xf>
    <xf numFmtId="0" fontId="10" fillId="3" borderId="0" xfId="0" applyFont="1" applyFill="1"/>
    <xf numFmtId="0" fontId="10" fillId="3" borderId="0" xfId="0" applyFont="1" applyFill="1" applyAlignment="1">
      <alignment horizontal="right"/>
    </xf>
    <xf numFmtId="0" fontId="10" fillId="9" borderId="0" xfId="0" applyFont="1" applyFill="1"/>
    <xf numFmtId="0" fontId="9" fillId="9" borderId="0" xfId="0" applyFont="1" applyFill="1"/>
    <xf numFmtId="0" fontId="11" fillId="9" borderId="0" xfId="0" applyFont="1" applyFill="1" applyAlignment="1">
      <alignment horizontal="center"/>
    </xf>
    <xf numFmtId="0" fontId="11" fillId="9" borderId="0" xfId="0" applyFont="1" applyFill="1"/>
    <xf numFmtId="0" fontId="13" fillId="9" borderId="0" xfId="0" applyFont="1" applyFill="1"/>
    <xf numFmtId="0" fontId="6" fillId="9" borderId="0" xfId="0" applyFont="1" applyFill="1"/>
    <xf numFmtId="0" fontId="4" fillId="9" borderId="0" xfId="0" applyFont="1" applyFill="1" applyAlignment="1">
      <alignment vertical="center"/>
    </xf>
    <xf numFmtId="0" fontId="12" fillId="9" borderId="0" xfId="0" applyFont="1" applyFill="1" applyAlignment="1">
      <alignment vertical="center"/>
    </xf>
    <xf numFmtId="10" fontId="12" fillId="9" borderId="0" xfId="0" applyNumberFormat="1" applyFont="1" applyFill="1" applyAlignment="1">
      <alignment vertical="center"/>
    </xf>
    <xf numFmtId="168" fontId="12" fillId="9" borderId="0" xfId="0" applyNumberFormat="1" applyFont="1" applyFill="1" applyAlignment="1">
      <alignment vertical="center"/>
    </xf>
    <xf numFmtId="0" fontId="0" fillId="9" borderId="0" xfId="0" applyFont="1" applyFill="1" applyAlignment="1">
      <alignment vertical="center"/>
    </xf>
    <xf numFmtId="0" fontId="9" fillId="9" borderId="0" xfId="0" applyFont="1" applyFill="1" applyAlignment="1">
      <alignment vertical="center"/>
    </xf>
    <xf numFmtId="0" fontId="3" fillId="9" borderId="0" xfId="0" applyFont="1" applyFill="1" applyAlignment="1">
      <alignment vertical="center"/>
    </xf>
    <xf numFmtId="0" fontId="0" fillId="9" borderId="0" xfId="0" applyFont="1" applyFill="1"/>
    <xf numFmtId="9" fontId="0" fillId="9" borderId="0" xfId="1" applyFont="1" applyFill="1"/>
    <xf numFmtId="10" fontId="0" fillId="9" borderId="0" xfId="0" applyNumberFormat="1" applyFont="1" applyFill="1"/>
    <xf numFmtId="168" fontId="0" fillId="9" borderId="0" xfId="0" applyNumberFormat="1" applyFont="1" applyFill="1"/>
    <xf numFmtId="0" fontId="14" fillId="10" borderId="0" xfId="0" applyFont="1" applyFill="1" applyAlignment="1">
      <alignment vertical="center"/>
    </xf>
    <xf numFmtId="10" fontId="14" fillId="10" borderId="27" xfId="0" applyNumberFormat="1" applyFont="1" applyFill="1" applyBorder="1" applyAlignment="1">
      <alignment horizontal="center" vertical="center"/>
    </xf>
    <xf numFmtId="10" fontId="14" fillId="10" borderId="2" xfId="0" applyNumberFormat="1" applyFont="1" applyFill="1" applyBorder="1" applyAlignment="1">
      <alignment horizontal="center" vertical="center"/>
    </xf>
    <xf numFmtId="10" fontId="14" fillId="10" borderId="28" xfId="0" applyNumberFormat="1" applyFont="1" applyFill="1" applyBorder="1" applyAlignment="1">
      <alignment horizontal="center" vertical="center"/>
    </xf>
    <xf numFmtId="9" fontId="14" fillId="10" borderId="33"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9" fontId="14" fillId="10" borderId="28" xfId="0" applyNumberFormat="1" applyFont="1" applyFill="1" applyBorder="1" applyAlignment="1">
      <alignment horizontal="center" vertical="center"/>
    </xf>
    <xf numFmtId="9" fontId="14" fillId="10" borderId="27" xfId="0" applyNumberFormat="1" applyFont="1" applyFill="1" applyBorder="1" applyAlignment="1">
      <alignment horizontal="center" vertical="center"/>
    </xf>
    <xf numFmtId="9" fontId="14" fillId="10" borderId="31" xfId="0" applyNumberFormat="1" applyFont="1" applyFill="1" applyBorder="1" applyAlignment="1">
      <alignment horizontal="center" vertical="center"/>
    </xf>
    <xf numFmtId="0" fontId="15" fillId="9" borderId="0" xfId="0" applyFont="1" applyFill="1"/>
    <xf numFmtId="0" fontId="4" fillId="9" borderId="0" xfId="0" applyFont="1" applyFill="1" applyAlignment="1" applyProtection="1">
      <alignment vertical="center"/>
    </xf>
    <xf numFmtId="0" fontId="12" fillId="9" borderId="0" xfId="0" applyFont="1" applyFill="1" applyAlignment="1" applyProtection="1">
      <alignment vertical="center"/>
    </xf>
    <xf numFmtId="10" fontId="12" fillId="9" borderId="0" xfId="0" applyNumberFormat="1" applyFont="1" applyFill="1" applyAlignment="1" applyProtection="1">
      <alignment vertical="center"/>
    </xf>
    <xf numFmtId="168" fontId="12" fillId="9" borderId="0" xfId="0" applyNumberFormat="1" applyFont="1" applyFill="1" applyAlignment="1" applyProtection="1">
      <alignment vertical="center"/>
    </xf>
    <xf numFmtId="0" fontId="11" fillId="0" borderId="0" xfId="0" applyFont="1" applyAlignment="1" applyProtection="1">
      <alignment vertical="center"/>
    </xf>
    <xf numFmtId="0" fontId="3" fillId="0" borderId="0" xfId="0" applyFont="1" applyAlignment="1" applyProtection="1">
      <alignment vertical="center"/>
    </xf>
    <xf numFmtId="0" fontId="3" fillId="4" borderId="17" xfId="0" applyFont="1" applyFill="1" applyBorder="1" applyAlignment="1" applyProtection="1">
      <alignment vertical="center"/>
    </xf>
    <xf numFmtId="0" fontId="3" fillId="4" borderId="18" xfId="0" applyFont="1" applyFill="1" applyBorder="1" applyAlignment="1" applyProtection="1">
      <alignment vertical="center"/>
    </xf>
    <xf numFmtId="0" fontId="3" fillId="4" borderId="19" xfId="0" applyFont="1" applyFill="1" applyBorder="1" applyAlignment="1" applyProtection="1">
      <alignment vertical="center"/>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10" fontId="3" fillId="5" borderId="18" xfId="0" applyNumberFormat="1" applyFont="1" applyFill="1" applyBorder="1" applyAlignment="1" applyProtection="1">
      <alignment horizontal="center" vertical="center"/>
    </xf>
    <xf numFmtId="10" fontId="3" fillId="5" borderId="18" xfId="0" applyNumberFormat="1" applyFont="1" applyFill="1" applyBorder="1" applyAlignment="1" applyProtection="1">
      <alignment vertical="center"/>
    </xf>
    <xf numFmtId="10" fontId="3" fillId="5" borderId="19" xfId="0" applyNumberFormat="1" applyFont="1" applyFill="1" applyBorder="1" applyAlignment="1" applyProtection="1">
      <alignment vertical="center"/>
    </xf>
    <xf numFmtId="168" fontId="3" fillId="6" borderId="17" xfId="0" applyNumberFormat="1" applyFont="1" applyFill="1" applyBorder="1" applyAlignment="1" applyProtection="1">
      <alignment vertical="center"/>
    </xf>
    <xf numFmtId="168" fontId="3" fillId="6" borderId="18" xfId="0" applyNumberFormat="1" applyFont="1" applyFill="1" applyBorder="1" applyAlignment="1" applyProtection="1">
      <alignment vertical="center"/>
    </xf>
    <xf numFmtId="168" fontId="3" fillId="6" borderId="19" xfId="0" applyNumberFormat="1" applyFont="1" applyFill="1" applyBorder="1" applyAlignment="1" applyProtection="1">
      <alignment vertical="center"/>
    </xf>
    <xf numFmtId="0" fontId="3" fillId="9" borderId="0" xfId="0" applyFont="1" applyFill="1" applyAlignment="1" applyProtection="1">
      <alignment vertical="center"/>
    </xf>
    <xf numFmtId="0" fontId="0" fillId="9" borderId="0" xfId="0" applyFont="1" applyFill="1" applyAlignment="1" applyProtection="1">
      <alignment vertical="center"/>
    </xf>
    <xf numFmtId="0" fontId="9" fillId="9" borderId="0" xfId="0" applyFont="1" applyFill="1" applyAlignment="1" applyProtection="1">
      <alignment vertical="center"/>
    </xf>
    <xf numFmtId="0" fontId="2" fillId="0" borderId="2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6" xfId="0" applyFont="1" applyBorder="1" applyAlignment="1" applyProtection="1">
      <alignment horizontal="center" vertical="center"/>
    </xf>
    <xf numFmtId="10" fontId="2" fillId="0" borderId="21" xfId="0" applyNumberFormat="1" applyFont="1" applyBorder="1" applyAlignment="1" applyProtection="1">
      <alignment horizontal="center" vertical="center"/>
    </xf>
    <xf numFmtId="10" fontId="2" fillId="0" borderId="26" xfId="0" applyNumberFormat="1" applyFont="1" applyBorder="1" applyAlignment="1" applyProtection="1">
      <alignment horizontal="center" vertical="center"/>
    </xf>
    <xf numFmtId="168" fontId="2" fillId="0" borderId="17" xfId="0" applyNumberFormat="1" applyFont="1" applyBorder="1" applyAlignment="1" applyProtection="1">
      <alignment horizontal="center" vertical="center"/>
    </xf>
    <xf numFmtId="168" fontId="2" fillId="0" borderId="21" xfId="0" applyNumberFormat="1" applyFont="1" applyBorder="1" applyAlignment="1" applyProtection="1">
      <alignment horizontal="center" vertical="center"/>
    </xf>
    <xf numFmtId="168" fontId="2" fillId="0" borderId="26" xfId="0" applyNumberFormat="1" applyFont="1" applyBorder="1" applyAlignment="1" applyProtection="1">
      <alignment horizontal="center" vertical="center"/>
    </xf>
    <xf numFmtId="0" fontId="0" fillId="0" borderId="0" xfId="0" applyFont="1" applyAlignment="1" applyProtection="1">
      <alignment vertical="center"/>
    </xf>
    <xf numFmtId="0" fontId="8" fillId="10" borderId="0" xfId="0" applyFont="1" applyFill="1" applyAlignment="1" applyProtection="1">
      <alignment vertical="center"/>
    </xf>
    <xf numFmtId="10" fontId="8" fillId="10" borderId="27" xfId="0" applyNumberFormat="1" applyFont="1" applyFill="1" applyBorder="1" applyAlignment="1" applyProtection="1">
      <alignment horizontal="center" vertical="center"/>
    </xf>
    <xf numFmtId="10" fontId="8" fillId="10" borderId="2" xfId="0" applyNumberFormat="1" applyFont="1" applyFill="1" applyBorder="1" applyAlignment="1" applyProtection="1">
      <alignment horizontal="center" vertical="center"/>
    </xf>
    <xf numFmtId="10" fontId="8" fillId="10" borderId="28" xfId="0" applyNumberFormat="1" applyFont="1" applyFill="1" applyBorder="1" applyAlignment="1" applyProtection="1">
      <alignment horizontal="center" vertical="center"/>
    </xf>
    <xf numFmtId="9" fontId="8" fillId="10" borderId="27" xfId="0" applyNumberFormat="1" applyFont="1" applyFill="1" applyBorder="1" applyAlignment="1" applyProtection="1">
      <alignment horizontal="center" vertical="center"/>
    </xf>
    <xf numFmtId="9" fontId="8" fillId="10" borderId="2" xfId="0" applyNumberFormat="1" applyFont="1" applyFill="1" applyBorder="1" applyAlignment="1" applyProtection="1">
      <alignment horizontal="center" vertical="center"/>
    </xf>
    <xf numFmtId="9" fontId="8" fillId="10" borderId="28" xfId="0" applyNumberFormat="1" applyFont="1" applyFill="1" applyBorder="1" applyAlignment="1" applyProtection="1">
      <alignment horizontal="center" vertical="center"/>
    </xf>
    <xf numFmtId="0" fontId="3" fillId="3" borderId="5" xfId="0" applyFont="1" applyFill="1" applyBorder="1" applyAlignment="1" applyProtection="1">
      <alignment horizontal="left" vertical="center"/>
    </xf>
    <xf numFmtId="0" fontId="3" fillId="3" borderId="6" xfId="0" applyFont="1" applyFill="1" applyBorder="1" applyAlignment="1" applyProtection="1">
      <alignment horizontal="center" vertical="center"/>
    </xf>
    <xf numFmtId="0" fontId="3" fillId="7" borderId="34" xfId="0" applyFont="1" applyFill="1" applyBorder="1" applyAlignment="1" applyProtection="1">
      <alignment horizontal="center" vertical="center"/>
    </xf>
    <xf numFmtId="0" fontId="11" fillId="0" borderId="15" xfId="0" applyFont="1" applyBorder="1" applyAlignment="1" applyProtection="1">
      <alignment horizontal="center" vertical="center" wrapText="1"/>
    </xf>
    <xf numFmtId="0" fontId="3" fillId="8" borderId="17" xfId="0" applyFont="1" applyFill="1" applyBorder="1" applyAlignment="1" applyProtection="1">
      <alignment vertical="center"/>
    </xf>
    <xf numFmtId="0" fontId="11" fillId="0" borderId="29"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30" xfId="0" applyFont="1" applyBorder="1" applyAlignment="1" applyProtection="1">
      <alignment horizontal="center" vertical="center"/>
    </xf>
    <xf numFmtId="10" fontId="11" fillId="0" borderId="23" xfId="0" applyNumberFormat="1" applyFont="1" applyBorder="1" applyAlignment="1" applyProtection="1">
      <alignment horizontal="center" vertical="center"/>
    </xf>
    <xf numFmtId="10" fontId="11" fillId="0" borderId="30" xfId="0" applyNumberFormat="1" applyFont="1" applyBorder="1" applyAlignment="1" applyProtection="1">
      <alignment horizontal="center" vertical="center"/>
    </xf>
    <xf numFmtId="168" fontId="11" fillId="0" borderId="29" xfId="0" applyNumberFormat="1" applyFont="1" applyBorder="1" applyAlignment="1" applyProtection="1">
      <alignment horizontal="center" vertical="center"/>
    </xf>
    <xf numFmtId="168" fontId="11" fillId="0" borderId="23" xfId="0" applyNumberFormat="1" applyFont="1" applyBorder="1" applyAlignment="1" applyProtection="1">
      <alignment horizontal="center" vertical="center"/>
    </xf>
    <xf numFmtId="168" fontId="11" fillId="0" borderId="30" xfId="0" applyNumberFormat="1" applyFont="1" applyBorder="1" applyAlignment="1" applyProtection="1">
      <alignment horizontal="center" vertical="center"/>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5" fillId="7" borderId="30"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31" xfId="0" applyFill="1" applyBorder="1" applyAlignment="1" applyProtection="1">
      <alignment vertical="center"/>
    </xf>
    <xf numFmtId="164" fontId="0" fillId="2" borderId="27" xfId="1" applyNumberFormat="1" applyFont="1" applyFill="1" applyBorder="1" applyAlignment="1" applyProtection="1">
      <alignment horizontal="center" vertical="center"/>
    </xf>
    <xf numFmtId="164" fontId="0" fillId="2" borderId="2" xfId="1" applyNumberFormat="1" applyFont="1" applyFill="1" applyBorder="1" applyAlignment="1" applyProtection="1">
      <alignment horizontal="center" vertical="center"/>
    </xf>
    <xf numFmtId="164" fontId="0" fillId="2" borderId="28" xfId="1" applyNumberFormat="1" applyFont="1" applyFill="1" applyBorder="1" applyAlignment="1" applyProtection="1">
      <alignment horizontal="center" vertical="center"/>
    </xf>
    <xf numFmtId="10" fontId="0" fillId="2" borderId="27" xfId="1" applyNumberFormat="1" applyFont="1" applyFill="1" applyBorder="1" applyAlignment="1" applyProtection="1">
      <alignment horizontal="center" vertical="center"/>
    </xf>
    <xf numFmtId="10" fontId="0" fillId="2" borderId="2" xfId="1" applyNumberFormat="1" applyFont="1" applyFill="1" applyBorder="1" applyAlignment="1" applyProtection="1">
      <alignment horizontal="center" vertical="center"/>
    </xf>
    <xf numFmtId="10" fontId="0" fillId="2" borderId="28" xfId="1" applyNumberFormat="1" applyFont="1" applyFill="1" applyBorder="1" applyAlignment="1" applyProtection="1">
      <alignment horizontal="center" vertical="center"/>
    </xf>
    <xf numFmtId="168" fontId="0" fillId="2" borderId="27" xfId="1" applyNumberFormat="1" applyFont="1" applyFill="1" applyBorder="1" applyAlignment="1" applyProtection="1">
      <alignment horizontal="center" vertical="center"/>
    </xf>
    <xf numFmtId="168" fontId="0" fillId="2" borderId="2" xfId="1" applyNumberFormat="1" applyFont="1" applyFill="1" applyBorder="1" applyAlignment="1" applyProtection="1">
      <alignment horizontal="center" vertical="center"/>
    </xf>
    <xf numFmtId="168" fontId="0" fillId="2" borderId="28" xfId="1" applyNumberFormat="1" applyFont="1" applyFill="1" applyBorder="1" applyAlignment="1" applyProtection="1">
      <alignment horizontal="center" vertical="center"/>
    </xf>
    <xf numFmtId="2" fontId="0" fillId="2" borderId="27" xfId="0" applyNumberFormat="1" applyFill="1" applyBorder="1" applyAlignment="1" applyProtection="1">
      <alignment horizontal="center" vertical="center"/>
    </xf>
    <xf numFmtId="2" fontId="0" fillId="2" borderId="2" xfId="0" applyNumberFormat="1" applyFill="1" applyBorder="1" applyAlignment="1" applyProtection="1">
      <alignment horizontal="center" vertical="center"/>
    </xf>
    <xf numFmtId="2" fontId="0" fillId="2" borderId="28" xfId="0" applyNumberFormat="1" applyFill="1" applyBorder="1" applyAlignment="1" applyProtection="1">
      <alignment horizontal="center" vertical="center"/>
    </xf>
    <xf numFmtId="0" fontId="0" fillId="9" borderId="0" xfId="0" applyFont="1" applyFill="1" applyProtection="1"/>
    <xf numFmtId="0" fontId="0" fillId="0" borderId="0" xfId="0" applyFont="1" applyProtection="1"/>
    <xf numFmtId="0" fontId="0" fillId="0" borderId="0" xfId="0" applyFont="1" applyAlignment="1" applyProtection="1">
      <alignment horizontal="center" vertical="center"/>
    </xf>
    <xf numFmtId="0" fontId="0" fillId="2" borderId="3" xfId="0" applyFont="1" applyFill="1" applyBorder="1" applyAlignment="1" applyProtection="1">
      <alignment vertical="center"/>
    </xf>
    <xf numFmtId="164" fontId="1" fillId="0" borderId="11" xfId="1" applyNumberFormat="1" applyFont="1" applyFill="1" applyBorder="1" applyAlignment="1" applyProtection="1">
      <alignment horizontal="center" vertical="center"/>
    </xf>
    <xf numFmtId="164" fontId="1" fillId="0" borderId="1" xfId="1" applyNumberFormat="1" applyFont="1" applyFill="1" applyBorder="1" applyAlignment="1" applyProtection="1">
      <alignment horizontal="center" vertical="center"/>
    </xf>
    <xf numFmtId="164" fontId="1" fillId="0" borderId="12" xfId="1" applyNumberFormat="1" applyFont="1" applyFill="1" applyBorder="1" applyAlignment="1" applyProtection="1">
      <alignment horizontal="center" vertical="center"/>
    </xf>
    <xf numFmtId="10" fontId="1" fillId="0" borderId="11" xfId="1" applyNumberFormat="1" applyFont="1" applyFill="1" applyBorder="1" applyAlignment="1" applyProtection="1">
      <alignment horizontal="center" vertical="center"/>
    </xf>
    <xf numFmtId="10" fontId="1" fillId="0" borderId="1" xfId="1" applyNumberFormat="1" applyFont="1" applyFill="1" applyBorder="1" applyAlignment="1" applyProtection="1">
      <alignment horizontal="center" vertical="center"/>
    </xf>
    <xf numFmtId="10" fontId="0" fillId="2" borderId="1" xfId="1" applyNumberFormat="1" applyFont="1" applyFill="1" applyBorder="1" applyAlignment="1" applyProtection="1">
      <alignment horizontal="center" vertical="center"/>
    </xf>
    <xf numFmtId="10" fontId="0" fillId="2" borderId="12" xfId="1" applyNumberFormat="1" applyFont="1" applyFill="1" applyBorder="1" applyAlignment="1" applyProtection="1">
      <alignment horizontal="center" vertical="center"/>
    </xf>
    <xf numFmtId="168" fontId="0" fillId="2" borderId="11" xfId="1" applyNumberFormat="1" applyFont="1" applyFill="1" applyBorder="1" applyAlignment="1" applyProtection="1">
      <alignment horizontal="center" vertical="center"/>
    </xf>
    <xf numFmtId="168" fontId="0" fillId="2" borderId="1" xfId="1" applyNumberFormat="1" applyFont="1" applyFill="1" applyBorder="1" applyAlignment="1" applyProtection="1">
      <alignment horizontal="center" vertical="center"/>
    </xf>
    <xf numFmtId="168" fontId="0" fillId="2" borderId="12" xfId="1" applyNumberFormat="1" applyFont="1" applyFill="1" applyBorder="1" applyAlignment="1" applyProtection="1">
      <alignment horizontal="center" vertical="center"/>
    </xf>
    <xf numFmtId="2" fontId="0" fillId="2" borderId="11" xfId="0" applyNumberFormat="1" applyFont="1" applyFill="1" applyBorder="1" applyAlignment="1" applyProtection="1">
      <alignment horizontal="center" vertical="center"/>
    </xf>
    <xf numFmtId="2" fontId="0" fillId="2" borderId="1" xfId="0" applyNumberFormat="1" applyFont="1" applyFill="1" applyBorder="1" applyAlignment="1" applyProtection="1">
      <alignment horizontal="center" vertical="center"/>
    </xf>
    <xf numFmtId="2" fontId="0" fillId="2" borderId="12" xfId="0" applyNumberFormat="1" applyFont="1" applyFill="1" applyBorder="1" applyAlignment="1" applyProtection="1">
      <alignment horizontal="center" vertical="center"/>
    </xf>
    <xf numFmtId="9" fontId="0" fillId="9" borderId="0" xfId="1" applyFont="1" applyFill="1" applyProtection="1"/>
    <xf numFmtId="0" fontId="0" fillId="2" borderId="3" xfId="0" applyFill="1" applyBorder="1" applyAlignment="1" applyProtection="1">
      <alignment vertical="center"/>
    </xf>
    <xf numFmtId="2" fontId="0" fillId="2" borderId="11"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2" fontId="0" fillId="2" borderId="12" xfId="0" applyNumberFormat="1" applyFill="1" applyBorder="1" applyAlignment="1" applyProtection="1">
      <alignment horizontal="center" vertical="center"/>
    </xf>
    <xf numFmtId="11" fontId="0" fillId="2" borderId="3" xfId="0" applyNumberFormat="1" applyFill="1" applyBorder="1" applyAlignment="1" applyProtection="1">
      <alignment vertical="center"/>
    </xf>
    <xf numFmtId="2" fontId="0" fillId="2" borderId="35" xfId="0" applyNumberFormat="1" applyFont="1" applyFill="1" applyBorder="1" applyAlignment="1" applyProtection="1">
      <alignment horizontal="center" vertical="center"/>
    </xf>
    <xf numFmtId="11" fontId="0" fillId="2" borderId="3" xfId="0" quotePrefix="1" applyNumberFormat="1" applyFill="1" applyBorder="1" applyAlignment="1" applyProtection="1">
      <alignment vertical="center"/>
    </xf>
    <xf numFmtId="11" fontId="0" fillId="2" borderId="3" xfId="0" applyNumberFormat="1" applyFont="1" applyFill="1" applyBorder="1" applyAlignment="1" applyProtection="1">
      <alignment vertical="center"/>
    </xf>
    <xf numFmtId="0" fontId="8" fillId="9" borderId="0" xfId="0" applyFont="1" applyFill="1" applyAlignment="1" applyProtection="1">
      <alignment horizontal="center" vertical="center"/>
    </xf>
    <xf numFmtId="164" fontId="0" fillId="2" borderId="13" xfId="1" applyNumberFormat="1" applyFont="1" applyFill="1" applyBorder="1" applyAlignment="1" applyProtection="1">
      <alignment horizontal="center" vertical="center"/>
    </xf>
    <xf numFmtId="164" fontId="0" fillId="2" borderId="14" xfId="1" applyNumberFormat="1" applyFont="1" applyFill="1" applyBorder="1" applyAlignment="1" applyProtection="1">
      <alignment horizontal="center" vertical="center"/>
    </xf>
    <xf numFmtId="164" fontId="0" fillId="2" borderId="16" xfId="1" applyNumberFormat="1" applyFont="1" applyFill="1" applyBorder="1" applyAlignment="1" applyProtection="1">
      <alignment horizontal="center" vertical="center"/>
    </xf>
    <xf numFmtId="10" fontId="0" fillId="2" borderId="13" xfId="1" applyNumberFormat="1" applyFont="1" applyFill="1" applyBorder="1" applyAlignment="1" applyProtection="1">
      <alignment horizontal="center" vertical="center"/>
    </xf>
    <xf numFmtId="10" fontId="0" fillId="2" borderId="14" xfId="1" applyNumberFormat="1" applyFont="1" applyFill="1" applyBorder="1" applyAlignment="1" applyProtection="1">
      <alignment horizontal="center" vertical="center"/>
    </xf>
    <xf numFmtId="10" fontId="0" fillId="2" borderId="16" xfId="1" applyNumberFormat="1" applyFont="1" applyFill="1" applyBorder="1" applyAlignment="1" applyProtection="1">
      <alignment horizontal="center" vertical="center"/>
    </xf>
    <xf numFmtId="168" fontId="0" fillId="2" borderId="13" xfId="1" applyNumberFormat="1" applyFont="1" applyFill="1" applyBorder="1" applyAlignment="1" applyProtection="1">
      <alignment horizontal="center" vertical="center"/>
    </xf>
    <xf numFmtId="168" fontId="0" fillId="2" borderId="14" xfId="1" applyNumberFormat="1" applyFont="1" applyFill="1" applyBorder="1" applyAlignment="1" applyProtection="1">
      <alignment horizontal="center" vertical="center"/>
    </xf>
    <xf numFmtId="168" fontId="0" fillId="2" borderId="16" xfId="1" applyNumberFormat="1" applyFont="1" applyFill="1" applyBorder="1" applyAlignment="1" applyProtection="1">
      <alignment horizontal="center" vertical="center"/>
    </xf>
    <xf numFmtId="2" fontId="0" fillId="2" borderId="13" xfId="0" applyNumberFormat="1" applyFont="1" applyFill="1" applyBorder="1" applyAlignment="1" applyProtection="1">
      <alignment horizontal="center" vertical="center"/>
    </xf>
    <xf numFmtId="2" fontId="0" fillId="2" borderId="14" xfId="0" applyNumberFormat="1" applyFont="1" applyFill="1" applyBorder="1" applyAlignment="1" applyProtection="1">
      <alignment horizontal="center" vertical="center"/>
    </xf>
    <xf numFmtId="2" fontId="0" fillId="2" borderId="16" xfId="0" applyNumberFormat="1" applyFont="1" applyFill="1" applyBorder="1" applyAlignment="1" applyProtection="1">
      <alignment horizontal="center" vertical="center"/>
    </xf>
    <xf numFmtId="10" fontId="0" fillId="9" borderId="0" xfId="0" applyNumberFormat="1" applyFont="1" applyFill="1" applyProtection="1"/>
    <xf numFmtId="168" fontId="0" fillId="9" borderId="0" xfId="0" applyNumberFormat="1" applyFont="1" applyFill="1" applyProtection="1"/>
    <xf numFmtId="10" fontId="0" fillId="0" borderId="0" xfId="0" applyNumberFormat="1" applyFont="1" applyProtection="1"/>
    <xf numFmtId="168" fontId="0" fillId="0" borderId="0" xfId="0" applyNumberFormat="1" applyFont="1" applyProtection="1"/>
    <xf numFmtId="0" fontId="2" fillId="0" borderId="32" xfId="0" applyFont="1" applyBorder="1" applyAlignment="1" applyProtection="1">
      <alignment horizontal="center" vertical="center"/>
    </xf>
    <xf numFmtId="0" fontId="14" fillId="10" borderId="0" xfId="0" applyFont="1" applyFill="1" applyAlignment="1" applyProtection="1">
      <alignment vertical="center"/>
    </xf>
    <xf numFmtId="10" fontId="14" fillId="10" borderId="27" xfId="0" applyNumberFormat="1" applyFont="1" applyFill="1" applyBorder="1" applyAlignment="1" applyProtection="1">
      <alignment horizontal="center" vertical="center"/>
    </xf>
    <xf numFmtId="10" fontId="14" fillId="10" borderId="2" xfId="0" applyNumberFormat="1" applyFont="1" applyFill="1" applyBorder="1" applyAlignment="1" applyProtection="1">
      <alignment horizontal="center" vertical="center"/>
    </xf>
    <xf numFmtId="10" fontId="14" fillId="10" borderId="28" xfId="0" applyNumberFormat="1" applyFont="1" applyFill="1" applyBorder="1" applyAlignment="1" applyProtection="1">
      <alignment horizontal="center" vertical="center"/>
    </xf>
    <xf numFmtId="9" fontId="14" fillId="10" borderId="33" xfId="0" applyNumberFormat="1" applyFont="1" applyFill="1" applyBorder="1" applyAlignment="1" applyProtection="1">
      <alignment horizontal="center" vertical="center"/>
    </xf>
    <xf numFmtId="9" fontId="14" fillId="10" borderId="2" xfId="0" applyNumberFormat="1" applyFont="1" applyFill="1" applyBorder="1" applyAlignment="1" applyProtection="1">
      <alignment horizontal="center" vertical="center"/>
    </xf>
    <xf numFmtId="9" fontId="14" fillId="10" borderId="28" xfId="0" applyNumberFormat="1" applyFont="1" applyFill="1" applyBorder="1" applyAlignment="1" applyProtection="1">
      <alignment horizontal="center" vertical="center"/>
    </xf>
    <xf numFmtId="9" fontId="14" fillId="10" borderId="27" xfId="0" applyNumberFormat="1" applyFont="1" applyFill="1" applyBorder="1" applyAlignment="1" applyProtection="1">
      <alignment horizontal="center" vertical="center"/>
    </xf>
    <xf numFmtId="9" fontId="14" fillId="10" borderId="31" xfId="0" applyNumberFormat="1" applyFont="1" applyFill="1" applyBorder="1" applyAlignment="1" applyProtection="1">
      <alignment horizontal="center" vertical="center"/>
    </xf>
    <xf numFmtId="0" fontId="11" fillId="0" borderId="22" xfId="0" applyFont="1" applyBorder="1" applyAlignment="1" applyProtection="1">
      <alignment horizontal="center" vertical="center"/>
    </xf>
    <xf numFmtId="168" fontId="11" fillId="0" borderId="36" xfId="0" applyNumberFormat="1" applyFont="1" applyBorder="1" applyAlignment="1" applyProtection="1">
      <alignment horizontal="center" vertical="center"/>
    </xf>
    <xf numFmtId="10" fontId="0" fillId="2" borderId="33" xfId="1" applyNumberFormat="1" applyFont="1" applyFill="1" applyBorder="1" applyAlignment="1" applyProtection="1">
      <alignment horizontal="center" vertical="center"/>
    </xf>
    <xf numFmtId="168" fontId="0" fillId="2" borderId="31" xfId="1" applyNumberFormat="1"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3" xfId="0" applyFont="1" applyFill="1" applyBorder="1" applyAlignment="1" applyProtection="1">
      <alignment horizontal="left" vertical="center"/>
    </xf>
    <xf numFmtId="164" fontId="0" fillId="0" borderId="11" xfId="1"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64" fontId="0" fillId="0" borderId="12" xfId="1" applyNumberFormat="1" applyFont="1" applyFill="1" applyBorder="1" applyAlignment="1" applyProtection="1">
      <alignment horizontal="center" vertical="center"/>
    </xf>
    <xf numFmtId="10" fontId="0" fillId="0" borderId="4" xfId="1" applyNumberFormat="1" applyFont="1" applyFill="1" applyBorder="1" applyAlignment="1" applyProtection="1">
      <alignment horizontal="center" vertical="center"/>
    </xf>
    <xf numFmtId="10" fontId="0" fillId="0" borderId="1" xfId="1" applyNumberFormat="1" applyFont="1" applyFill="1" applyBorder="1" applyAlignment="1" applyProtection="1">
      <alignment horizontal="center" vertical="center"/>
    </xf>
    <xf numFmtId="168" fontId="0" fillId="2" borderId="3" xfId="1" applyNumberFormat="1" applyFont="1" applyFill="1" applyBorder="1" applyAlignment="1" applyProtection="1">
      <alignment horizontal="center" vertical="center"/>
    </xf>
    <xf numFmtId="2" fontId="0" fillId="0" borderId="11" xfId="0" applyNumberFormat="1" applyFont="1" applyFill="1" applyBorder="1" applyAlignment="1" applyProtection="1">
      <alignment horizontal="center" vertical="center"/>
    </xf>
    <xf numFmtId="2" fontId="0" fillId="0" borderId="1" xfId="0" applyNumberFormat="1" applyFont="1" applyFill="1" applyBorder="1" applyAlignment="1" applyProtection="1">
      <alignment horizontal="center" vertical="center"/>
    </xf>
    <xf numFmtId="2" fontId="0" fillId="0" borderId="12" xfId="0" applyNumberFormat="1" applyFont="1" applyFill="1" applyBorder="1" applyAlignment="1" applyProtection="1">
      <alignment horizontal="center" vertical="center"/>
    </xf>
    <xf numFmtId="0" fontId="0" fillId="0" borderId="3" xfId="0" applyFont="1" applyFill="1" applyBorder="1" applyAlignment="1" applyProtection="1">
      <alignment vertical="center"/>
    </xf>
    <xf numFmtId="10" fontId="0" fillId="2" borderId="24" xfId="1" applyNumberFormat="1" applyFont="1" applyFill="1" applyBorder="1" applyAlignment="1" applyProtection="1">
      <alignment horizontal="center" vertical="center"/>
    </xf>
    <xf numFmtId="168" fontId="0" fillId="2" borderId="37" xfId="1" applyNumberFormat="1" applyFont="1" applyFill="1" applyBorder="1" applyAlignment="1" applyProtection="1">
      <alignment horizontal="center" vertical="center"/>
    </xf>
    <xf numFmtId="10" fontId="0" fillId="0" borderId="11" xfId="1" applyNumberFormat="1"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0" xfId="0" applyFont="1" applyBorder="1" applyAlignment="1" applyProtection="1">
      <alignment horizontal="center" vertical="center"/>
    </xf>
    <xf numFmtId="11" fontId="0" fillId="0" borderId="3" xfId="0" applyNumberFormat="1" applyFont="1" applyFill="1" applyBorder="1" applyAlignment="1" applyProtection="1">
      <alignment vertical="center"/>
    </xf>
    <xf numFmtId="166" fontId="0" fillId="2" borderId="3" xfId="0" applyNumberFormat="1"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16" fillId="9" borderId="0" xfId="0" applyFont="1" applyFill="1"/>
    <xf numFmtId="2" fontId="12" fillId="9" borderId="0" xfId="0" applyNumberFormat="1" applyFont="1" applyFill="1" applyAlignment="1">
      <alignment vertical="center"/>
    </xf>
    <xf numFmtId="2" fontId="3" fillId="5" borderId="18" xfId="0" applyNumberFormat="1" applyFont="1" applyFill="1" applyBorder="1" applyAlignment="1">
      <alignment vertical="center"/>
    </xf>
    <xf numFmtId="2" fontId="2" fillId="0" borderId="20" xfId="0" applyNumberFormat="1" applyFont="1" applyBorder="1" applyAlignment="1">
      <alignment horizontal="center" vertical="center"/>
    </xf>
    <xf numFmtId="2" fontId="14" fillId="10" borderId="2"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0" fillId="2" borderId="2" xfId="1"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2" fontId="0" fillId="2" borderId="14" xfId="1" applyNumberFormat="1" applyFont="1" applyFill="1" applyBorder="1" applyAlignment="1">
      <alignment horizontal="center" vertical="center"/>
    </xf>
    <xf numFmtId="2" fontId="0" fillId="9" borderId="0" xfId="0" applyNumberFormat="1" applyFont="1" applyFill="1"/>
    <xf numFmtId="2" fontId="0" fillId="0" borderId="0" xfId="0" applyNumberFormat="1" applyFont="1"/>
    <xf numFmtId="2" fontId="1" fillId="0" borderId="1" xfId="1" applyNumberFormat="1" applyFont="1" applyFill="1" applyBorder="1" applyAlignment="1">
      <alignment horizontal="center" vertical="center"/>
    </xf>
    <xf numFmtId="2" fontId="12" fillId="9" borderId="0" xfId="0" applyNumberFormat="1" applyFont="1" applyFill="1" applyAlignment="1" applyProtection="1">
      <alignment vertical="center"/>
    </xf>
    <xf numFmtId="2" fontId="3" fillId="5" borderId="18" xfId="0" applyNumberFormat="1" applyFont="1" applyFill="1" applyBorder="1" applyAlignment="1" applyProtection="1">
      <alignment vertical="center"/>
    </xf>
    <xf numFmtId="2" fontId="2" fillId="0" borderId="20" xfId="0" applyNumberFormat="1" applyFont="1" applyBorder="1" applyAlignment="1" applyProtection="1">
      <alignment horizontal="center" vertical="center"/>
    </xf>
    <xf numFmtId="2" fontId="14" fillId="10" borderId="2" xfId="0" applyNumberFormat="1" applyFont="1" applyFill="1" applyBorder="1" applyAlignment="1" applyProtection="1">
      <alignment horizontal="center" vertical="center"/>
    </xf>
    <xf numFmtId="2" fontId="11" fillId="0" borderId="23" xfId="0" applyNumberFormat="1" applyFont="1" applyBorder="1" applyAlignment="1" applyProtection="1">
      <alignment horizontal="center" vertical="center"/>
    </xf>
    <xf numFmtId="2" fontId="0" fillId="2" borderId="2" xfId="1" applyNumberFormat="1" applyFont="1" applyFill="1" applyBorder="1" applyAlignment="1" applyProtection="1">
      <alignment horizontal="center" vertical="center"/>
    </xf>
    <xf numFmtId="2" fontId="1" fillId="2" borderId="1" xfId="1" applyNumberFormat="1" applyFont="1" applyFill="1" applyBorder="1" applyAlignment="1" applyProtection="1">
      <alignment horizontal="center" vertical="center"/>
    </xf>
    <xf numFmtId="2" fontId="0" fillId="0" borderId="1" xfId="1" applyNumberFormat="1" applyFont="1" applyFill="1" applyBorder="1" applyAlignment="1" applyProtection="1">
      <alignment horizontal="center" vertical="center"/>
    </xf>
    <xf numFmtId="2" fontId="1" fillId="0" borderId="1" xfId="1" applyNumberFormat="1" applyFont="1" applyFill="1" applyBorder="1" applyAlignment="1" applyProtection="1">
      <alignment horizontal="center" vertical="center"/>
    </xf>
    <xf numFmtId="2" fontId="0" fillId="2" borderId="14" xfId="1" applyNumberFormat="1" applyFont="1" applyFill="1" applyBorder="1" applyAlignment="1" applyProtection="1">
      <alignment horizontal="center" vertical="center"/>
    </xf>
    <xf numFmtId="2" fontId="0" fillId="9" borderId="0" xfId="0" applyNumberFormat="1" applyFont="1" applyFill="1" applyProtection="1"/>
    <xf numFmtId="2" fontId="0" fillId="0" borderId="0" xfId="0" applyNumberFormat="1" applyFont="1" applyProtection="1"/>
    <xf numFmtId="2" fontId="8" fillId="10" borderId="2" xfId="0" applyNumberFormat="1" applyFont="1" applyFill="1" applyBorder="1" applyAlignment="1" applyProtection="1">
      <alignment horizontal="center" vertical="center"/>
    </xf>
    <xf numFmtId="0" fontId="2" fillId="0" borderId="21" xfId="0" applyFont="1" applyBorder="1" applyAlignment="1" applyProtection="1">
      <alignment horizontal="center" vertical="center"/>
    </xf>
    <xf numFmtId="10" fontId="8" fillId="10" borderId="31" xfId="0" applyNumberFormat="1" applyFont="1" applyFill="1" applyBorder="1" applyAlignment="1" applyProtection="1">
      <alignment horizontal="center" vertical="center"/>
    </xf>
    <xf numFmtId="164" fontId="0" fillId="2" borderId="31"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xf numFmtId="164" fontId="0" fillId="2" borderId="37" xfId="1" applyNumberFormat="1" applyFont="1" applyFill="1" applyBorder="1" applyAlignment="1" applyProtection="1">
      <alignment horizontal="center" vertical="center"/>
    </xf>
    <xf numFmtId="0" fontId="2" fillId="0" borderId="21" xfId="0" applyFont="1" applyBorder="1" applyAlignment="1">
      <alignment horizontal="center" vertical="center"/>
    </xf>
    <xf numFmtId="10" fontId="14" fillId="10" borderId="31" xfId="0" applyNumberFormat="1" applyFont="1" applyFill="1" applyBorder="1" applyAlignment="1">
      <alignment horizontal="center" vertical="center"/>
    </xf>
    <xf numFmtId="164" fontId="0" fillId="2" borderId="31" xfId="1" applyNumberFormat="1" applyFont="1" applyFill="1" applyBorder="1" applyAlignment="1">
      <alignment horizontal="center" vertical="center"/>
    </xf>
    <xf numFmtId="164" fontId="0" fillId="0" borderId="3" xfId="1" applyNumberFormat="1" applyFont="1" applyFill="1" applyBorder="1" applyAlignment="1">
      <alignment horizontal="center" vertical="center"/>
    </xf>
    <xf numFmtId="164" fontId="0" fillId="2" borderId="37"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0" fontId="14" fillId="10" borderId="31" xfId="0" applyNumberFormat="1" applyFont="1" applyFill="1" applyBorder="1" applyAlignment="1" applyProtection="1">
      <alignment horizontal="center" vertical="center"/>
    </xf>
    <xf numFmtId="164" fontId="0" fillId="0" borderId="3" xfId="1" applyNumberFormat="1" applyFont="1" applyFill="1" applyBorder="1" applyAlignment="1" applyProtection="1">
      <alignment horizontal="center" vertical="center"/>
    </xf>
    <xf numFmtId="0" fontId="18" fillId="0" borderId="21" xfId="0" applyFont="1" applyBorder="1" applyAlignment="1">
      <alignment horizontal="center" vertical="center"/>
    </xf>
    <xf numFmtId="0" fontId="18" fillId="0" borderId="21" xfId="0" applyFont="1" applyBorder="1" applyAlignment="1" applyProtection="1">
      <alignment horizontal="center" vertical="center"/>
    </xf>
    <xf numFmtId="0" fontId="19" fillId="9" borderId="0" xfId="0" applyFont="1" applyFill="1"/>
    <xf numFmtId="0" fontId="5" fillId="0" borderId="5" xfId="0" applyFont="1" applyBorder="1" applyAlignment="1">
      <alignment horizontal="center"/>
    </xf>
    <xf numFmtId="0" fontId="5" fillId="0" borderId="6"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857B"/>
      <color rgb="FFFF5F5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97FA-5C5F-3543-B77C-2686D7CC13E6}">
  <sheetPr>
    <tabColor rgb="FFFFFF00"/>
  </sheetPr>
  <dimension ref="A1:O40"/>
  <sheetViews>
    <sheetView tabSelected="1" zoomScale="111" zoomScaleNormal="111" workbookViewId="0">
      <selection activeCell="S16" sqref="S16"/>
    </sheetView>
  </sheetViews>
  <sheetFormatPr baseColWidth="10" defaultRowHeight="19" x14ac:dyDescent="0.25"/>
  <cols>
    <col min="1" max="16384" width="10.83203125" style="137"/>
  </cols>
  <sheetData>
    <row r="1" spans="1:15" s="136" customFormat="1" ht="26" x14ac:dyDescent="0.3">
      <c r="A1" s="134" t="s">
        <v>140</v>
      </c>
      <c r="B1" s="134"/>
      <c r="C1" s="134"/>
      <c r="D1" s="134"/>
      <c r="E1" s="134"/>
      <c r="F1" s="134"/>
      <c r="G1" s="134"/>
      <c r="H1" s="134"/>
      <c r="I1" s="134"/>
      <c r="J1" s="134"/>
      <c r="K1" s="134"/>
      <c r="L1" s="134"/>
      <c r="M1" s="134"/>
      <c r="N1" s="134"/>
      <c r="O1" s="135" t="s">
        <v>183</v>
      </c>
    </row>
    <row r="3" spans="1:15" x14ac:dyDescent="0.25">
      <c r="A3" s="137" t="s">
        <v>152</v>
      </c>
    </row>
    <row r="4" spans="1:15" x14ac:dyDescent="0.25">
      <c r="A4" s="137" t="s">
        <v>141</v>
      </c>
    </row>
    <row r="5" spans="1:15" x14ac:dyDescent="0.25">
      <c r="B5" s="346" t="s">
        <v>174</v>
      </c>
      <c r="C5" s="306"/>
      <c r="D5" s="306"/>
      <c r="E5" s="306"/>
      <c r="F5" s="306"/>
      <c r="G5" s="306"/>
      <c r="H5" s="306"/>
      <c r="I5" s="306"/>
      <c r="J5" s="306"/>
      <c r="K5" s="306"/>
      <c r="L5" s="306"/>
      <c r="M5" s="306"/>
      <c r="N5" s="306"/>
      <c r="O5" s="306"/>
    </row>
    <row r="7" spans="1:15" x14ac:dyDescent="0.25">
      <c r="A7" s="138">
        <v>1</v>
      </c>
      <c r="B7" s="137" t="s">
        <v>142</v>
      </c>
    </row>
    <row r="8" spans="1:15" x14ac:dyDescent="0.25">
      <c r="A8" s="138"/>
    </row>
    <row r="9" spans="1:15" x14ac:dyDescent="0.25">
      <c r="A9" s="138">
        <v>2</v>
      </c>
      <c r="B9" s="137" t="s">
        <v>168</v>
      </c>
    </row>
    <row r="10" spans="1:15" x14ac:dyDescent="0.25">
      <c r="A10" s="138"/>
      <c r="B10" s="137" t="s">
        <v>169</v>
      </c>
    </row>
    <row r="11" spans="1:15" x14ac:dyDescent="0.25">
      <c r="A11" s="138"/>
      <c r="B11" s="137" t="s">
        <v>144</v>
      </c>
    </row>
    <row r="12" spans="1:15" x14ac:dyDescent="0.25">
      <c r="A12" s="138"/>
    </row>
    <row r="13" spans="1:15" x14ac:dyDescent="0.25">
      <c r="A13" s="138">
        <v>3</v>
      </c>
      <c r="B13" s="137" t="s">
        <v>172</v>
      </c>
    </row>
    <row r="14" spans="1:15" x14ac:dyDescent="0.25">
      <c r="A14" s="138"/>
    </row>
    <row r="15" spans="1:15" x14ac:dyDescent="0.25">
      <c r="A15" s="138">
        <v>4</v>
      </c>
      <c r="B15" s="137" t="s">
        <v>153</v>
      </c>
    </row>
    <row r="16" spans="1:15" x14ac:dyDescent="0.25">
      <c r="A16" s="138"/>
      <c r="B16" s="137" t="s">
        <v>156</v>
      </c>
    </row>
    <row r="17" spans="1:2" x14ac:dyDescent="0.25">
      <c r="A17" s="138"/>
    </row>
    <row r="18" spans="1:2" x14ac:dyDescent="0.25">
      <c r="A18" s="138">
        <v>5</v>
      </c>
      <c r="B18" s="137" t="s">
        <v>154</v>
      </c>
    </row>
    <row r="19" spans="1:2" x14ac:dyDescent="0.25">
      <c r="A19" s="138"/>
      <c r="B19" s="137" t="s">
        <v>143</v>
      </c>
    </row>
    <row r="20" spans="1:2" x14ac:dyDescent="0.25">
      <c r="A20" s="139"/>
    </row>
    <row r="21" spans="1:2" x14ac:dyDescent="0.25">
      <c r="A21" s="138">
        <v>6</v>
      </c>
      <c r="B21" s="137" t="s">
        <v>173</v>
      </c>
    </row>
    <row r="24" spans="1:2" s="141" customFormat="1" ht="21" x14ac:dyDescent="0.25">
      <c r="A24" s="140" t="s">
        <v>145</v>
      </c>
    </row>
    <row r="26" spans="1:2" x14ac:dyDescent="0.25">
      <c r="A26" s="138">
        <v>1</v>
      </c>
      <c r="B26" s="137" t="s">
        <v>155</v>
      </c>
    </row>
    <row r="27" spans="1:2" x14ac:dyDescent="0.25">
      <c r="A27" s="138"/>
    </row>
    <row r="28" spans="1:2" x14ac:dyDescent="0.25">
      <c r="A28" s="138">
        <v>2</v>
      </c>
      <c r="B28" s="137" t="s">
        <v>175</v>
      </c>
    </row>
    <row r="29" spans="1:2" x14ac:dyDescent="0.25">
      <c r="A29" s="138"/>
    </row>
    <row r="30" spans="1:2" x14ac:dyDescent="0.25">
      <c r="A30" s="138">
        <v>3</v>
      </c>
      <c r="B30" s="137" t="s">
        <v>146</v>
      </c>
    </row>
    <row r="31" spans="1:2" x14ac:dyDescent="0.25">
      <c r="A31" s="138"/>
    </row>
    <row r="32" spans="1:2" x14ac:dyDescent="0.25">
      <c r="A32" s="138">
        <v>4</v>
      </c>
      <c r="B32" s="137" t="s">
        <v>147</v>
      </c>
    </row>
    <row r="33" spans="1:2" x14ac:dyDescent="0.25">
      <c r="A33" s="138"/>
    </row>
    <row r="34" spans="1:2" x14ac:dyDescent="0.25">
      <c r="A34" s="138">
        <v>5</v>
      </c>
      <c r="B34" s="137" t="s">
        <v>148</v>
      </c>
    </row>
    <row r="35" spans="1:2" x14ac:dyDescent="0.25">
      <c r="A35" s="138"/>
      <c r="B35" s="137" t="s">
        <v>149</v>
      </c>
    </row>
    <row r="36" spans="1:2" x14ac:dyDescent="0.25">
      <c r="A36" s="138"/>
    </row>
    <row r="37" spans="1:2" x14ac:dyDescent="0.25">
      <c r="A37" s="138">
        <v>6</v>
      </c>
      <c r="B37" s="137" t="s">
        <v>150</v>
      </c>
    </row>
    <row r="38" spans="1:2" x14ac:dyDescent="0.25">
      <c r="A38" s="139"/>
      <c r="B38" s="137" t="s">
        <v>151</v>
      </c>
    </row>
    <row r="39" spans="1:2" x14ac:dyDescent="0.25">
      <c r="A39" s="139"/>
    </row>
    <row r="40" spans="1:2" ht="21" x14ac:dyDescent="0.25">
      <c r="A40" s="138">
        <v>7</v>
      </c>
      <c r="B40" s="162" t="s">
        <v>157</v>
      </c>
    </row>
  </sheetData>
  <sheetProtection algorithmName="SHA-512" hashValue="1Q4xVsAwGgc64rxWSXY/Acuumog/Bd0lnCk2MnaPd3yIcb/NhGcwf8ATdh+HOAOi5FNchtulBMxSPHpKx0vhCA==" saltValue="wNvnb5adhGfwK5GefD/FDA==" spinCount="100000" sheet="1" objects="1" scenarios="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271EE-3124-C041-ABDD-EA6A4E456764}">
  <sheetPr>
    <tabColor theme="4" tint="0.59999389629810485"/>
    <pageSetUpPr fitToPage="1"/>
  </sheetPr>
  <dimension ref="A1:CB175"/>
  <sheetViews>
    <sheetView zoomScaleNormal="100" workbookViewId="0">
      <selection activeCell="V13" sqref="V13"/>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2011</v>
      </c>
      <c r="B7" s="127">
        <v>51391</v>
      </c>
      <c r="C7" s="121">
        <v>0.94669999999999999</v>
      </c>
      <c r="D7" s="40">
        <v>0.312</v>
      </c>
      <c r="E7" s="40">
        <v>0.29699999999999999</v>
      </c>
      <c r="F7" s="339">
        <v>5.7099999999999998E-2</v>
      </c>
      <c r="G7" s="339">
        <v>4.3099999999999999E-2</v>
      </c>
      <c r="H7" s="122">
        <v>0.23799999999999999</v>
      </c>
      <c r="I7" s="119">
        <v>1.4800000000000001E-2</v>
      </c>
      <c r="J7" s="42">
        <v>1.06E-2</v>
      </c>
      <c r="K7" s="313">
        <f>I7/J7</f>
        <v>1.3962264150943398</v>
      </c>
      <c r="L7" s="1">
        <v>7.4000000000000003E-3</v>
      </c>
      <c r="M7" s="1">
        <v>9.6000000000000002E-4</v>
      </c>
      <c r="N7" s="1">
        <v>4.5999999999999999E-3</v>
      </c>
      <c r="O7" s="91">
        <v>3.5999999999999999E-3</v>
      </c>
      <c r="P7" s="97">
        <v>192</v>
      </c>
      <c r="Q7" s="46">
        <v>18</v>
      </c>
      <c r="R7" s="46">
        <v>0</v>
      </c>
      <c r="S7" s="102">
        <v>99</v>
      </c>
      <c r="T7" s="116">
        <v>4.87</v>
      </c>
      <c r="U7" s="36">
        <v>4.4800000000000004</v>
      </c>
      <c r="V7" s="117">
        <v>6.9</v>
      </c>
      <c r="X7" s="150"/>
    </row>
    <row r="8" spans="1:80" ht="24" customHeight="1" x14ac:dyDescent="0.2">
      <c r="A8" s="4">
        <v>2017</v>
      </c>
      <c r="B8" s="127">
        <v>51397</v>
      </c>
      <c r="C8" s="121">
        <v>0.94979999999999998</v>
      </c>
      <c r="D8" s="40">
        <v>0.28899999999999998</v>
      </c>
      <c r="E8" s="40">
        <v>0.29499999999999998</v>
      </c>
      <c r="F8" s="339">
        <v>6.9800000000000001E-2</v>
      </c>
      <c r="G8" s="339">
        <v>1.0699999999999999E-2</v>
      </c>
      <c r="H8" s="122">
        <v>0.28499999999999998</v>
      </c>
      <c r="I8" s="119">
        <v>1.41E-2</v>
      </c>
      <c r="J8" s="42">
        <v>1.06E-2</v>
      </c>
      <c r="K8" s="313">
        <f t="shared" ref="K8:K12" si="0">I8/J8</f>
        <v>1.3301886792452831</v>
      </c>
      <c r="L8" s="1">
        <v>0.01</v>
      </c>
      <c r="M8" s="1">
        <v>1E-3</v>
      </c>
      <c r="N8" s="1">
        <v>4.4000000000000003E-3</v>
      </c>
      <c r="O8" s="91">
        <v>3.0000000000000001E-3</v>
      </c>
      <c r="P8" s="97">
        <v>34.9</v>
      </c>
      <c r="Q8" s="46">
        <v>3.1</v>
      </c>
      <c r="R8" s="46">
        <v>1.2</v>
      </c>
      <c r="S8" s="102">
        <v>35.200000000000003</v>
      </c>
      <c r="T8" s="116">
        <v>4.95</v>
      </c>
      <c r="U8" s="36">
        <v>4.5199999999999996</v>
      </c>
      <c r="V8" s="117">
        <v>7.1</v>
      </c>
      <c r="X8" s="150"/>
    </row>
    <row r="9" spans="1:80" ht="24" customHeight="1" x14ac:dyDescent="0.2">
      <c r="A9" s="4">
        <v>2018</v>
      </c>
      <c r="B9" s="127">
        <v>51788</v>
      </c>
      <c r="C9" s="121">
        <v>0.94879999999999998</v>
      </c>
      <c r="D9" s="40">
        <v>0.28100000000000003</v>
      </c>
      <c r="E9" s="40">
        <v>0.28299999999999997</v>
      </c>
      <c r="F9" s="339">
        <v>7.8600000000000003E-2</v>
      </c>
      <c r="G9" s="339">
        <v>9.4000000000000004E-3</v>
      </c>
      <c r="H9" s="122">
        <v>0.29699999999999999</v>
      </c>
      <c r="I9" s="119">
        <v>1.52E-2</v>
      </c>
      <c r="J9" s="42">
        <v>1.1599999999999999E-2</v>
      </c>
      <c r="K9" s="313">
        <f t="shared" si="0"/>
        <v>1.3103448275862071</v>
      </c>
      <c r="L9" s="1">
        <v>1.21E-2</v>
      </c>
      <c r="M9" s="1">
        <v>1E-3</v>
      </c>
      <c r="N9" s="1">
        <v>4.1999999999999997E-3</v>
      </c>
      <c r="O9" s="91">
        <v>5.1000000000000004E-3</v>
      </c>
      <c r="P9" s="97">
        <v>67.7</v>
      </c>
      <c r="Q9" s="46">
        <v>32.200000000000003</v>
      </c>
      <c r="R9" s="46">
        <v>3</v>
      </c>
      <c r="S9" s="102">
        <v>37.299999999999997</v>
      </c>
      <c r="T9" s="116">
        <v>4.8600000000000003</v>
      </c>
      <c r="U9" s="36">
        <v>4.43</v>
      </c>
      <c r="V9" s="117">
        <v>7.4</v>
      </c>
      <c r="X9" s="150"/>
    </row>
    <row r="10" spans="1:80" ht="24" customHeight="1" x14ac:dyDescent="0.2">
      <c r="A10" s="4">
        <v>2018</v>
      </c>
      <c r="B10" s="127">
        <v>52018</v>
      </c>
      <c r="C10" s="121">
        <v>0.94030000000000002</v>
      </c>
      <c r="D10" s="40">
        <v>0.29599999999999999</v>
      </c>
      <c r="E10" s="40">
        <v>0.22600000000000001</v>
      </c>
      <c r="F10" s="339">
        <v>7.5899999999999995E-2</v>
      </c>
      <c r="G10" s="339">
        <v>2.69E-2</v>
      </c>
      <c r="H10" s="122">
        <v>0.316</v>
      </c>
      <c r="I10" s="119">
        <v>1.5100000000000001E-2</v>
      </c>
      <c r="J10" s="42">
        <v>1.17E-2</v>
      </c>
      <c r="K10" s="313">
        <f t="shared" si="0"/>
        <v>1.2905982905982907</v>
      </c>
      <c r="L10" s="1">
        <v>1.15E-2</v>
      </c>
      <c r="M10" s="1">
        <v>1E-3</v>
      </c>
      <c r="N10" s="1">
        <v>4.4999999999999997E-3</v>
      </c>
      <c r="O10" s="91">
        <v>3.2000000000000002E-3</v>
      </c>
      <c r="P10" s="97">
        <v>41.7</v>
      </c>
      <c r="Q10" s="46">
        <v>36.799999999999997</v>
      </c>
      <c r="R10" s="46">
        <v>1.2</v>
      </c>
      <c r="S10" s="102">
        <v>219</v>
      </c>
      <c r="T10" s="116">
        <v>4.4800000000000004</v>
      </c>
      <c r="U10" s="36">
        <v>4.0599999999999996</v>
      </c>
      <c r="V10" s="117">
        <v>7.2</v>
      </c>
      <c r="X10" s="150"/>
    </row>
    <row r="11" spans="1:80" ht="24" customHeight="1" x14ac:dyDescent="0.2">
      <c r="A11" s="30">
        <v>2019</v>
      </c>
      <c r="B11" s="130" t="s">
        <v>51</v>
      </c>
      <c r="C11" s="121">
        <v>0.96779999999999999</v>
      </c>
      <c r="D11" s="40">
        <v>0.30599999999999999</v>
      </c>
      <c r="E11" s="40">
        <v>0.28199999999999997</v>
      </c>
      <c r="F11" s="339">
        <v>8.3699999999999997E-2</v>
      </c>
      <c r="G11" s="339">
        <v>1.32E-2</v>
      </c>
      <c r="H11" s="122">
        <v>0.28299999999999997</v>
      </c>
      <c r="I11" s="119">
        <v>1.6199999999999999E-2</v>
      </c>
      <c r="J11" s="42">
        <v>1.2200000000000001E-2</v>
      </c>
      <c r="K11" s="313">
        <f t="shared" si="0"/>
        <v>1.3278688524590163</v>
      </c>
      <c r="L11" s="1">
        <v>1.17E-2</v>
      </c>
      <c r="M11" s="1">
        <v>1.4E-3</v>
      </c>
      <c r="N11" s="1">
        <v>4.5999999999999999E-3</v>
      </c>
      <c r="O11" s="91">
        <v>4.1999999999999997E-3</v>
      </c>
      <c r="P11" s="97">
        <v>56.8</v>
      </c>
      <c r="Q11" s="46">
        <v>4.0999999999999996</v>
      </c>
      <c r="R11" s="46">
        <v>1.4</v>
      </c>
      <c r="S11" s="102">
        <v>34.9</v>
      </c>
      <c r="T11" s="116">
        <v>4.8899999999999997</v>
      </c>
      <c r="U11" s="36">
        <v>4.46</v>
      </c>
      <c r="V11" s="117">
        <v>7.4</v>
      </c>
      <c r="X11" s="150"/>
    </row>
    <row r="12" spans="1:80" ht="24" customHeight="1" x14ac:dyDescent="0.2">
      <c r="A12" s="30">
        <v>2020</v>
      </c>
      <c r="B12" s="127">
        <v>52550</v>
      </c>
      <c r="C12" s="121">
        <v>0.94099999999999995</v>
      </c>
      <c r="D12" s="40">
        <v>0.29299999999999998</v>
      </c>
      <c r="E12" s="40">
        <v>0.30499999999999999</v>
      </c>
      <c r="F12" s="339">
        <v>7.9000000000000001E-2</v>
      </c>
      <c r="G12" s="339">
        <v>2.3E-2</v>
      </c>
      <c r="H12" s="122">
        <v>0.26300000000000001</v>
      </c>
      <c r="I12" s="119">
        <v>1.5800000000000002E-2</v>
      </c>
      <c r="J12" s="42">
        <v>1.0800000000000001E-2</v>
      </c>
      <c r="K12" s="313">
        <f t="shared" si="0"/>
        <v>1.462962962962963</v>
      </c>
      <c r="L12" s="1">
        <v>0.01</v>
      </c>
      <c r="M12" s="1">
        <v>5.9999999999999995E-4</v>
      </c>
      <c r="N12" s="1">
        <v>3.7000000000000002E-3</v>
      </c>
      <c r="O12" s="91">
        <v>5.5999999999999999E-3</v>
      </c>
      <c r="P12" s="97">
        <v>141</v>
      </c>
      <c r="Q12" s="46">
        <v>4.3</v>
      </c>
      <c r="R12" s="46">
        <v>0</v>
      </c>
      <c r="S12" s="102">
        <v>192</v>
      </c>
      <c r="T12" s="116">
        <v>4.97</v>
      </c>
      <c r="U12" s="36">
        <v>4.54</v>
      </c>
      <c r="V12" s="117">
        <v>7.3</v>
      </c>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sheetData>
  <sheetProtection algorithmName="SHA-512" hashValue="wMCrfOkCf27214BreB2kPCH4I9P92nF7LtmJgvBkm8Gv67H0j3xggjm01Yt4GiWkGvnQrltI5RgOmyiSE9F1GA==" saltValue="jx3h+guCoz2cxU6Pu4JUKw==" spinCount="100000" sheet="1" scenarios="1" selectLockedCells="1" selectUnlockedCells="1"/>
  <pageMargins left="0.7" right="0.2" top="0.75" bottom="0.75" header="0.3" footer="0.3"/>
  <pageSetup scale="4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5644-107B-BE45-99C2-7BDB28C5B119}">
  <sheetPr>
    <tabColor theme="4" tint="0.59999389629810485"/>
    <pageSetUpPr fitToPage="1"/>
  </sheetPr>
  <dimension ref="A1:CB148"/>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2015</v>
      </c>
      <c r="B7" s="127">
        <v>10365</v>
      </c>
      <c r="C7" s="121">
        <v>0.95650000000000002</v>
      </c>
      <c r="D7" s="40">
        <v>0.28499999999999998</v>
      </c>
      <c r="E7" s="40">
        <v>0.47699999999999998</v>
      </c>
      <c r="F7" s="339">
        <v>5.96E-2</v>
      </c>
      <c r="G7" s="339">
        <v>2.5700000000000001E-2</v>
      </c>
      <c r="H7" s="122">
        <v>0.109</v>
      </c>
      <c r="I7" s="119">
        <v>1.0200000000000001E-2</v>
      </c>
      <c r="J7" s="42">
        <v>6.4000000000000003E-3</v>
      </c>
      <c r="K7" s="313">
        <f>I7/J7</f>
        <v>1.59375</v>
      </c>
      <c r="L7" s="1">
        <v>6.4000000000000003E-3</v>
      </c>
      <c r="M7" s="1">
        <v>8.0000000000000004E-4</v>
      </c>
      <c r="N7" s="1">
        <v>5.3E-3</v>
      </c>
      <c r="O7" s="91">
        <v>2.5000000000000001E-3</v>
      </c>
      <c r="P7" s="97">
        <v>77.2</v>
      </c>
      <c r="Q7" s="46">
        <v>18.2</v>
      </c>
      <c r="R7" s="46">
        <v>0</v>
      </c>
      <c r="S7" s="102">
        <v>65.7</v>
      </c>
      <c r="T7" s="116">
        <v>5.87</v>
      </c>
      <c r="U7" s="36">
        <v>5.43</v>
      </c>
      <c r="V7" s="117">
        <v>6.4</v>
      </c>
      <c r="X7" s="150"/>
    </row>
    <row r="8" spans="1:80" ht="24" customHeight="1" x14ac:dyDescent="0.2">
      <c r="A8" s="4">
        <v>2016</v>
      </c>
      <c r="B8" s="127">
        <v>10226</v>
      </c>
      <c r="C8" s="121">
        <v>0.94789999999999996</v>
      </c>
      <c r="D8" s="40">
        <v>0.27800000000000002</v>
      </c>
      <c r="E8" s="40">
        <v>0.47199999999999998</v>
      </c>
      <c r="F8" s="339">
        <v>5.8700000000000002E-2</v>
      </c>
      <c r="G8" s="339">
        <v>2.53E-2</v>
      </c>
      <c r="H8" s="122">
        <v>0.114</v>
      </c>
      <c r="I8" s="119">
        <v>0.01</v>
      </c>
      <c r="J8" s="42">
        <v>6.1000000000000004E-3</v>
      </c>
      <c r="K8" s="313">
        <f>I8/J8</f>
        <v>1.6393442622950818</v>
      </c>
      <c r="L8" s="1">
        <v>8.0999999999999996E-3</v>
      </c>
      <c r="M8" s="1">
        <v>4.0000000000000002E-4</v>
      </c>
      <c r="N8" s="1">
        <v>4.4999999999999997E-3</v>
      </c>
      <c r="O8" s="91">
        <v>2.7000000000000001E-3</v>
      </c>
      <c r="P8" s="97">
        <v>53.8</v>
      </c>
      <c r="Q8" s="46">
        <v>6</v>
      </c>
      <c r="R8" s="46">
        <v>1.1000000000000001</v>
      </c>
      <c r="S8" s="102">
        <v>24.2</v>
      </c>
      <c r="T8" s="116">
        <v>5.82</v>
      </c>
      <c r="U8" s="36">
        <v>5.38</v>
      </c>
      <c r="V8" s="117">
        <v>6.3</v>
      </c>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sheetData>
  <sheetProtection algorithmName="SHA-512" hashValue="Pv8eBoWMNDgLNa6P1FsR9JVGgcG41T1/PUFH2ELB4I8zDyTyNIqp6J8IJduLh9FpgM93T8Jef4z5QgQTAlJG4w==" saltValue="NQNjc6IzkjE61n5FUs8Kqg==" spinCount="100000" sheet="1" scenarios="1" selectLockedCells="1" selectUnlockedCells="1"/>
  <pageMargins left="0.7" right="0.2" top="0.75" bottom="0.75" header="0.3" footer="0.3"/>
  <pageSetup scale="54"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926A-1485-4049-9458-D5C521B8AFBA}">
  <sheetPr>
    <tabColor theme="4" tint="0.59999389629810485"/>
    <pageSetUpPr fitToPage="1"/>
  </sheetPr>
  <dimension ref="A1:CB234"/>
  <sheetViews>
    <sheetView zoomScaleNormal="100" workbookViewId="0">
      <selection activeCell="V25" sqref="V25"/>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2009</v>
      </c>
      <c r="B7" s="127">
        <v>10249</v>
      </c>
      <c r="C7" s="121">
        <v>0.95860000000000001</v>
      </c>
      <c r="D7" s="40">
        <v>0.35899999999999999</v>
      </c>
      <c r="E7" s="40">
        <v>0.4</v>
      </c>
      <c r="F7" s="339">
        <v>6.5500000000000003E-2</v>
      </c>
      <c r="G7" s="339">
        <v>8.0100000000000005E-2</v>
      </c>
      <c r="H7" s="122">
        <v>5.3999999999999999E-2</v>
      </c>
      <c r="I7" s="119">
        <v>1.7600000000000001E-2</v>
      </c>
      <c r="J7" s="42">
        <v>1.03E-2</v>
      </c>
      <c r="K7" s="313">
        <f>I7/J7</f>
        <v>1.70873786407767</v>
      </c>
      <c r="L7" s="1">
        <v>8.0000000000000002E-3</v>
      </c>
      <c r="M7" s="1">
        <v>1.3600000000000001E-3</v>
      </c>
      <c r="N7" s="1">
        <v>6.4000000000000003E-3</v>
      </c>
      <c r="O7" s="91">
        <v>3.0999999999999999E-3</v>
      </c>
      <c r="P7" s="97">
        <v>75</v>
      </c>
      <c r="Q7" s="46">
        <v>52</v>
      </c>
      <c r="R7" s="46">
        <v>2</v>
      </c>
      <c r="S7" s="112">
        <v>119</v>
      </c>
      <c r="T7" s="116">
        <v>5.25</v>
      </c>
      <c r="U7" s="36">
        <v>4.8499999999999996</v>
      </c>
      <c r="V7" s="117">
        <v>6.4</v>
      </c>
      <c r="X7" s="150"/>
    </row>
    <row r="8" spans="1:80" ht="24" customHeight="1" x14ac:dyDescent="0.2">
      <c r="A8" s="30">
        <v>2009</v>
      </c>
      <c r="B8" s="127">
        <v>13139</v>
      </c>
      <c r="C8" s="121">
        <v>0.95679999999999998</v>
      </c>
      <c r="D8" s="40">
        <v>0.36099999999999999</v>
      </c>
      <c r="E8" s="40">
        <v>0.40899999999999997</v>
      </c>
      <c r="F8" s="339">
        <v>6.1600000000000002E-2</v>
      </c>
      <c r="G8" s="339">
        <v>8.9300000000000004E-2</v>
      </c>
      <c r="H8" s="122">
        <v>0.125</v>
      </c>
      <c r="I8" s="119">
        <v>1.7999999999999999E-2</v>
      </c>
      <c r="J8" s="42">
        <v>1.12E-2</v>
      </c>
      <c r="K8" s="313">
        <f t="shared" ref="K8:K24" si="0">I8/J8</f>
        <v>1.607142857142857</v>
      </c>
      <c r="L8" s="1">
        <v>6.1000000000000004E-3</v>
      </c>
      <c r="M8" s="1">
        <v>9.3000000000000005E-4</v>
      </c>
      <c r="N8" s="1">
        <v>6.1000000000000004E-3</v>
      </c>
      <c r="O8" s="91">
        <v>3.5999999999999999E-3</v>
      </c>
      <c r="P8" s="97">
        <v>52</v>
      </c>
      <c r="Q8" s="46">
        <v>36</v>
      </c>
      <c r="R8" s="46">
        <v>1</v>
      </c>
      <c r="S8" s="112">
        <v>126</v>
      </c>
      <c r="T8" s="116">
        <v>5.6230000000000002</v>
      </c>
      <c r="U8" s="36">
        <v>5.18</v>
      </c>
      <c r="V8" s="117">
        <v>6.4</v>
      </c>
      <c r="X8" s="150"/>
    </row>
    <row r="9" spans="1:80" ht="24" customHeight="1" x14ac:dyDescent="0.2">
      <c r="A9" s="30">
        <v>2011</v>
      </c>
      <c r="B9" s="127">
        <v>11471</v>
      </c>
      <c r="C9" s="121">
        <v>0.95660000000000001</v>
      </c>
      <c r="D9" s="40">
        <v>0.36899999999999999</v>
      </c>
      <c r="E9" s="40">
        <v>0.40300000000000002</v>
      </c>
      <c r="F9" s="339">
        <v>6.9400000000000003E-2</v>
      </c>
      <c r="G9" s="339">
        <v>2.0400000000000001E-2</v>
      </c>
      <c r="H9" s="122">
        <v>9.5000000000000001E-2</v>
      </c>
      <c r="I9" s="119">
        <v>1.5299999999999999E-2</v>
      </c>
      <c r="J9" s="42">
        <v>9.4999999999999998E-3</v>
      </c>
      <c r="K9" s="313">
        <f t="shared" si="0"/>
        <v>1.6105263157894736</v>
      </c>
      <c r="L9" s="1">
        <v>5.3E-3</v>
      </c>
      <c r="M9" s="1">
        <v>8.8000000000000003E-4</v>
      </c>
      <c r="N9" s="1">
        <v>5.5999999999999999E-3</v>
      </c>
      <c r="O9" s="91">
        <v>2.8999999999999998E-3</v>
      </c>
      <c r="P9" s="97">
        <v>55</v>
      </c>
      <c r="Q9" s="46">
        <v>29</v>
      </c>
      <c r="R9" s="46">
        <v>0</v>
      </c>
      <c r="S9" s="112">
        <v>111</v>
      </c>
      <c r="T9" s="116">
        <v>5.48</v>
      </c>
      <c r="U9" s="36">
        <v>5.05</v>
      </c>
      <c r="V9" s="117">
        <v>6.3</v>
      </c>
      <c r="X9" s="150"/>
    </row>
    <row r="10" spans="1:80" ht="24" customHeight="1" x14ac:dyDescent="0.2">
      <c r="A10" s="30">
        <v>2013</v>
      </c>
      <c r="B10" s="127">
        <v>10413</v>
      </c>
      <c r="C10" s="121">
        <v>0.96330000000000005</v>
      </c>
      <c r="D10" s="40">
        <v>0.36599999999999999</v>
      </c>
      <c r="E10" s="40">
        <v>0.41199999999999998</v>
      </c>
      <c r="F10" s="339">
        <v>6.8500000000000005E-2</v>
      </c>
      <c r="G10" s="339">
        <v>1.9099999999999999E-2</v>
      </c>
      <c r="H10" s="122">
        <v>9.8000000000000004E-2</v>
      </c>
      <c r="I10" s="119">
        <v>1.54E-2</v>
      </c>
      <c r="J10" s="42">
        <v>8.9999999999999993E-3</v>
      </c>
      <c r="K10" s="313">
        <f t="shared" si="0"/>
        <v>1.7111111111111112</v>
      </c>
      <c r="L10" s="1">
        <v>7.9000000000000008E-3</v>
      </c>
      <c r="M10" s="1">
        <v>1.2999999999999999E-3</v>
      </c>
      <c r="N10" s="1">
        <v>5.5999999999999999E-3</v>
      </c>
      <c r="O10" s="91">
        <v>3.5999999999999999E-3</v>
      </c>
      <c r="P10" s="97">
        <v>43.5</v>
      </c>
      <c r="Q10" s="46">
        <v>26.6</v>
      </c>
      <c r="R10" s="46">
        <v>0</v>
      </c>
      <c r="S10" s="112">
        <v>101</v>
      </c>
      <c r="T10" s="116">
        <v>5.56</v>
      </c>
      <c r="U10" s="36">
        <v>5.12</v>
      </c>
      <c r="V10" s="117">
        <v>6.3</v>
      </c>
      <c r="X10" s="150"/>
    </row>
    <row r="11" spans="1:80" ht="24" customHeight="1" x14ac:dyDescent="0.2">
      <c r="A11" s="30">
        <v>2017</v>
      </c>
      <c r="B11" s="127">
        <v>13607</v>
      </c>
      <c r="C11" s="121">
        <v>0.94240000000000002</v>
      </c>
      <c r="D11" s="40">
        <v>0.36199999999999999</v>
      </c>
      <c r="E11" s="40">
        <v>0.33700000000000002</v>
      </c>
      <c r="F11" s="339">
        <v>7.4399999999999994E-2</v>
      </c>
      <c r="G11" s="339">
        <v>1.23E-2</v>
      </c>
      <c r="H11" s="122">
        <v>0.157</v>
      </c>
      <c r="I11" s="119">
        <v>1.5100000000000001E-2</v>
      </c>
      <c r="J11" s="42">
        <v>9.7999999999999997E-3</v>
      </c>
      <c r="K11" s="313">
        <f t="shared" si="0"/>
        <v>1.5408163265306123</v>
      </c>
      <c r="L11" s="1">
        <v>9.1999999999999998E-3</v>
      </c>
      <c r="M11" s="1">
        <v>1E-3</v>
      </c>
      <c r="N11" s="1">
        <v>5.4000000000000003E-3</v>
      </c>
      <c r="O11" s="91">
        <v>3.3999999999999998E-3</v>
      </c>
      <c r="P11" s="97">
        <v>57</v>
      </c>
      <c r="Q11" s="46">
        <v>5.0999999999999996</v>
      </c>
      <c r="R11" s="46">
        <v>0</v>
      </c>
      <c r="S11" s="112">
        <v>33.299999999999997</v>
      </c>
      <c r="T11" s="116">
        <v>5.1100000000000003</v>
      </c>
      <c r="U11" s="36">
        <v>4.68</v>
      </c>
      <c r="V11" s="117">
        <v>6.6</v>
      </c>
      <c r="X11" s="150"/>
    </row>
    <row r="12" spans="1:80" ht="24" customHeight="1" x14ac:dyDescent="0.2">
      <c r="A12" s="30">
        <v>2018</v>
      </c>
      <c r="B12" s="128" t="s">
        <v>50</v>
      </c>
      <c r="C12" s="121">
        <v>0.96709999999999996</v>
      </c>
      <c r="D12" s="40">
        <v>0.35299999999999998</v>
      </c>
      <c r="E12" s="40">
        <v>0.39800000000000002</v>
      </c>
      <c r="F12" s="339">
        <v>7.3599999999999999E-2</v>
      </c>
      <c r="G12" s="339">
        <v>5.1000000000000004E-3</v>
      </c>
      <c r="H12" s="122">
        <v>0.13700000000000001</v>
      </c>
      <c r="I12" s="119">
        <v>1.61E-2</v>
      </c>
      <c r="J12" s="42">
        <v>0.01</v>
      </c>
      <c r="K12" s="313">
        <f t="shared" si="0"/>
        <v>1.6099999999999999</v>
      </c>
      <c r="L12" s="1">
        <v>8.3999999999999995E-3</v>
      </c>
      <c r="M12" s="1">
        <v>1E-3</v>
      </c>
      <c r="N12" s="1">
        <v>5.7999999999999996E-3</v>
      </c>
      <c r="O12" s="91">
        <v>3.0000000000000001E-3</v>
      </c>
      <c r="P12" s="97">
        <v>63.9</v>
      </c>
      <c r="Q12" s="46">
        <v>5.0999999999999996</v>
      </c>
      <c r="R12" s="46">
        <v>1.4</v>
      </c>
      <c r="S12" s="112">
        <v>32</v>
      </c>
      <c r="T12" s="116">
        <v>5.54</v>
      </c>
      <c r="U12" s="36">
        <v>5.0999999999999996</v>
      </c>
      <c r="V12" s="117">
        <v>6.5</v>
      </c>
      <c r="X12" s="150"/>
    </row>
    <row r="13" spans="1:80" ht="24" customHeight="1" x14ac:dyDescent="0.2">
      <c r="A13" s="30">
        <v>2019</v>
      </c>
      <c r="B13" s="127">
        <v>10389</v>
      </c>
      <c r="C13" s="121">
        <v>0.97109999999999996</v>
      </c>
      <c r="D13" s="40">
        <v>0.35499999999999998</v>
      </c>
      <c r="E13" s="40">
        <v>0.40400000000000003</v>
      </c>
      <c r="F13" s="339">
        <v>7.22E-2</v>
      </c>
      <c r="G13" s="339">
        <v>1.01E-2</v>
      </c>
      <c r="H13" s="122">
        <v>0.13</v>
      </c>
      <c r="I13" s="119">
        <v>1.5699999999999999E-2</v>
      </c>
      <c r="J13" s="42">
        <v>9.7999999999999997E-3</v>
      </c>
      <c r="K13" s="313">
        <f t="shared" si="0"/>
        <v>1.6020408163265305</v>
      </c>
      <c r="L13" s="1">
        <v>7.9000000000000008E-3</v>
      </c>
      <c r="M13" s="1">
        <v>1E-3</v>
      </c>
      <c r="N13" s="1">
        <v>5.1000000000000004E-3</v>
      </c>
      <c r="O13" s="91">
        <v>2.2000000000000001E-3</v>
      </c>
      <c r="P13" s="97">
        <v>49.4</v>
      </c>
      <c r="Q13" s="46">
        <v>5.8</v>
      </c>
      <c r="R13" s="46">
        <v>1.4</v>
      </c>
      <c r="S13" s="112">
        <v>29.9</v>
      </c>
      <c r="T13" s="116">
        <v>5.58</v>
      </c>
      <c r="U13" s="36">
        <v>5.13</v>
      </c>
      <c r="V13" s="117">
        <v>6.8</v>
      </c>
      <c r="X13" s="150"/>
    </row>
    <row r="14" spans="1:80" ht="24" customHeight="1" x14ac:dyDescent="0.2">
      <c r="A14" s="30">
        <v>2019</v>
      </c>
      <c r="B14" s="127">
        <v>10529</v>
      </c>
      <c r="C14" s="121">
        <v>0.95179999999999998</v>
      </c>
      <c r="D14" s="40">
        <v>0.35699999999999998</v>
      </c>
      <c r="E14" s="40">
        <v>0.38</v>
      </c>
      <c r="F14" s="339">
        <v>7.5800000000000006E-2</v>
      </c>
      <c r="G14" s="339">
        <v>3.1E-2</v>
      </c>
      <c r="H14" s="122">
        <v>0.108</v>
      </c>
      <c r="I14" s="119">
        <v>1.43E-2</v>
      </c>
      <c r="J14" s="42">
        <v>9.1999999999999998E-3</v>
      </c>
      <c r="K14" s="313">
        <f t="shared" si="0"/>
        <v>1.5543478260869565</v>
      </c>
      <c r="L14" s="1">
        <v>8.3000000000000001E-3</v>
      </c>
      <c r="M14" s="1">
        <v>5.0000000000000001E-4</v>
      </c>
      <c r="N14" s="1">
        <v>5.0000000000000001E-3</v>
      </c>
      <c r="O14" s="91">
        <v>2.2000000000000001E-3</v>
      </c>
      <c r="P14" s="97">
        <v>30.2</v>
      </c>
      <c r="Q14" s="46">
        <v>4.4000000000000004</v>
      </c>
      <c r="R14" s="46">
        <v>0</v>
      </c>
      <c r="S14" s="112">
        <v>30.2</v>
      </c>
      <c r="T14" s="116">
        <v>5.28</v>
      </c>
      <c r="U14" s="36">
        <v>4.8600000000000003</v>
      </c>
      <c r="V14" s="117">
        <v>6.8</v>
      </c>
      <c r="X14" s="150"/>
    </row>
    <row r="15" spans="1:80" ht="24" customHeight="1" x14ac:dyDescent="0.2">
      <c r="A15" s="30">
        <v>2019</v>
      </c>
      <c r="B15" s="127">
        <v>10549</v>
      </c>
      <c r="C15" s="121">
        <v>0.94769999999999999</v>
      </c>
      <c r="D15" s="40">
        <v>0.35099999999999998</v>
      </c>
      <c r="E15" s="40">
        <v>0.33300000000000002</v>
      </c>
      <c r="F15" s="339">
        <v>7.6999999999999999E-2</v>
      </c>
      <c r="G15" s="339">
        <v>2.2000000000000001E-3</v>
      </c>
      <c r="H15" s="122">
        <v>0.185</v>
      </c>
      <c r="I15" s="119">
        <v>1.4999999999999999E-2</v>
      </c>
      <c r="J15" s="42">
        <v>9.7999999999999997E-3</v>
      </c>
      <c r="K15" s="313">
        <f t="shared" si="0"/>
        <v>1.5306122448979591</v>
      </c>
      <c r="L15" s="1">
        <v>8.0000000000000002E-3</v>
      </c>
      <c r="M15" s="1">
        <v>1E-3</v>
      </c>
      <c r="N15" s="1">
        <v>5.5999999999999999E-3</v>
      </c>
      <c r="O15" s="91">
        <v>2.5000000000000001E-3</v>
      </c>
      <c r="P15" s="97">
        <v>52.6</v>
      </c>
      <c r="Q15" s="46">
        <v>37.4</v>
      </c>
      <c r="R15" s="46">
        <v>1</v>
      </c>
      <c r="S15" s="112">
        <v>34.799999999999997</v>
      </c>
      <c r="T15" s="116">
        <v>5.14</v>
      </c>
      <c r="U15" s="36">
        <v>4.7</v>
      </c>
      <c r="V15" s="117">
        <v>7</v>
      </c>
      <c r="X15" s="150"/>
    </row>
    <row r="16" spans="1:80" ht="24" customHeight="1" x14ac:dyDescent="0.2">
      <c r="A16" s="30">
        <v>2019</v>
      </c>
      <c r="B16" s="127">
        <v>10829</v>
      </c>
      <c r="C16" s="121">
        <v>0.94869999999999999</v>
      </c>
      <c r="D16" s="40">
        <v>0.34899999999999998</v>
      </c>
      <c r="E16" s="40">
        <v>0.309</v>
      </c>
      <c r="F16" s="339">
        <v>7.3599999999999999E-2</v>
      </c>
      <c r="G16" s="339">
        <v>7.1000000000000004E-3</v>
      </c>
      <c r="H16" s="122">
        <v>0.21</v>
      </c>
      <c r="I16" s="119">
        <v>1.5299999999999999E-2</v>
      </c>
      <c r="J16" s="42">
        <v>0.01</v>
      </c>
      <c r="K16" s="313">
        <f t="shared" si="0"/>
        <v>1.5299999999999998</v>
      </c>
      <c r="L16" s="1">
        <v>9.1000000000000004E-3</v>
      </c>
      <c r="M16" s="1">
        <v>8.0000000000000004E-4</v>
      </c>
      <c r="N16" s="1">
        <v>5.1999999999999998E-3</v>
      </c>
      <c r="O16" s="91">
        <v>2E-3</v>
      </c>
      <c r="P16" s="97">
        <v>60.3</v>
      </c>
      <c r="Q16" s="46">
        <v>6.4</v>
      </c>
      <c r="R16" s="46">
        <v>4.9000000000000004</v>
      </c>
      <c r="S16" s="112">
        <v>33</v>
      </c>
      <c r="T16" s="116">
        <v>5.0199999999999996</v>
      </c>
      <c r="U16" s="36">
        <v>4.58</v>
      </c>
      <c r="V16" s="117">
        <v>6.8</v>
      </c>
      <c r="X16" s="150"/>
    </row>
    <row r="17" spans="1:66" ht="24" customHeight="1" x14ac:dyDescent="0.2">
      <c r="A17" s="30">
        <v>2019</v>
      </c>
      <c r="B17" s="127">
        <v>10859</v>
      </c>
      <c r="C17" s="121">
        <v>0.94940000000000002</v>
      </c>
      <c r="D17" s="40">
        <v>0.35599999999999998</v>
      </c>
      <c r="E17" s="40">
        <v>0.316</v>
      </c>
      <c r="F17" s="339">
        <v>7.1800000000000003E-2</v>
      </c>
      <c r="G17" s="339">
        <v>5.0000000000000001E-3</v>
      </c>
      <c r="H17" s="122">
        <v>0.20100000000000001</v>
      </c>
      <c r="I17" s="119">
        <v>1.5299999999999999E-2</v>
      </c>
      <c r="J17" s="42">
        <v>1.01E-2</v>
      </c>
      <c r="K17" s="313">
        <f t="shared" si="0"/>
        <v>1.5148514851485149</v>
      </c>
      <c r="L17" s="1">
        <v>8.3000000000000001E-3</v>
      </c>
      <c r="M17" s="1">
        <v>5.9999999999999995E-4</v>
      </c>
      <c r="N17" s="1">
        <v>5.1000000000000004E-3</v>
      </c>
      <c r="O17" s="91">
        <v>2.3E-3</v>
      </c>
      <c r="P17" s="97">
        <v>144</v>
      </c>
      <c r="Q17" s="46">
        <v>60</v>
      </c>
      <c r="R17" s="46">
        <v>0</v>
      </c>
      <c r="S17" s="112">
        <v>33</v>
      </c>
      <c r="T17" s="116">
        <v>5.07</v>
      </c>
      <c r="U17" s="36">
        <v>4.63</v>
      </c>
      <c r="V17" s="117">
        <v>6.8</v>
      </c>
      <c r="X17" s="150"/>
    </row>
    <row r="18" spans="1:66" ht="24" customHeight="1" x14ac:dyDescent="0.2">
      <c r="A18" s="30">
        <v>2019</v>
      </c>
      <c r="B18" s="127">
        <v>10989</v>
      </c>
      <c r="C18" s="121">
        <v>0.94610000000000005</v>
      </c>
      <c r="D18" s="40">
        <v>0.34200000000000003</v>
      </c>
      <c r="E18" s="40">
        <v>0.32800000000000001</v>
      </c>
      <c r="F18" s="339">
        <v>7.0199999999999999E-2</v>
      </c>
      <c r="G18" s="339">
        <v>2.1600000000000001E-2</v>
      </c>
      <c r="H18" s="122">
        <v>0.184</v>
      </c>
      <c r="I18" s="119">
        <v>1.46E-2</v>
      </c>
      <c r="J18" s="42">
        <v>9.4999999999999998E-3</v>
      </c>
      <c r="K18" s="313">
        <f t="shared" si="0"/>
        <v>1.536842105263158</v>
      </c>
      <c r="L18" s="1">
        <v>8.9999999999999993E-3</v>
      </c>
      <c r="M18" s="1">
        <v>5.9999999999999995E-4</v>
      </c>
      <c r="N18" s="1">
        <v>5.0000000000000001E-3</v>
      </c>
      <c r="O18" s="91">
        <v>2.5999999999999999E-3</v>
      </c>
      <c r="P18" s="97">
        <v>53.5</v>
      </c>
      <c r="Q18" s="46">
        <v>5.8</v>
      </c>
      <c r="R18" s="46">
        <v>7</v>
      </c>
      <c r="S18" s="112">
        <v>32</v>
      </c>
      <c r="T18" s="116">
        <v>5.0599999999999996</v>
      </c>
      <c r="U18" s="36">
        <v>4.63</v>
      </c>
      <c r="V18" s="117">
        <v>6.9</v>
      </c>
      <c r="X18" s="150"/>
    </row>
    <row r="19" spans="1:66" ht="24" customHeight="1" x14ac:dyDescent="0.2">
      <c r="A19" s="30">
        <v>2019</v>
      </c>
      <c r="B19" s="128" t="s">
        <v>49</v>
      </c>
      <c r="C19" s="121">
        <v>0.94589999999999996</v>
      </c>
      <c r="D19" s="40">
        <v>0.36499999999999999</v>
      </c>
      <c r="E19" s="40">
        <v>0.39500000000000002</v>
      </c>
      <c r="F19" s="339">
        <v>7.1400000000000005E-2</v>
      </c>
      <c r="G19" s="339">
        <v>9.9000000000000008E-3</v>
      </c>
      <c r="H19" s="122">
        <v>0.105</v>
      </c>
      <c r="I19" s="119">
        <v>1.52E-2</v>
      </c>
      <c r="J19" s="42">
        <v>9.5999999999999992E-3</v>
      </c>
      <c r="K19" s="313">
        <f t="shared" si="0"/>
        <v>1.5833333333333335</v>
      </c>
      <c r="L19" s="1">
        <v>7.9000000000000008E-3</v>
      </c>
      <c r="M19" s="1">
        <v>5.9999999999999995E-4</v>
      </c>
      <c r="N19" s="1">
        <v>4.7999999999999996E-3</v>
      </c>
      <c r="O19" s="91">
        <v>2.0999999999999999E-3</v>
      </c>
      <c r="P19" s="97">
        <v>67.2</v>
      </c>
      <c r="Q19" s="46">
        <v>11.5</v>
      </c>
      <c r="R19" s="46">
        <v>2</v>
      </c>
      <c r="S19" s="112">
        <v>32</v>
      </c>
      <c r="T19" s="116">
        <v>5.43</v>
      </c>
      <c r="U19" s="36">
        <v>5</v>
      </c>
      <c r="V19" s="117">
        <v>6.9</v>
      </c>
      <c r="X19" s="150"/>
    </row>
    <row r="20" spans="1:66" ht="24" customHeight="1" x14ac:dyDescent="0.2">
      <c r="A20" s="30">
        <v>2019</v>
      </c>
      <c r="B20" s="127">
        <v>11829</v>
      </c>
      <c r="C20" s="121">
        <v>0.94810000000000005</v>
      </c>
      <c r="D20" s="40">
        <v>0.36</v>
      </c>
      <c r="E20" s="40">
        <v>0.318</v>
      </c>
      <c r="F20" s="339">
        <v>7.1199999999999999E-2</v>
      </c>
      <c r="G20" s="339">
        <v>2.2200000000000001E-2</v>
      </c>
      <c r="H20" s="122">
        <v>0.17699999999999999</v>
      </c>
      <c r="I20" s="119">
        <v>1.47E-2</v>
      </c>
      <c r="J20" s="42">
        <v>9.5999999999999992E-3</v>
      </c>
      <c r="K20" s="313">
        <f t="shared" si="0"/>
        <v>1.53125</v>
      </c>
      <c r="L20" s="1">
        <v>7.7999999999999996E-3</v>
      </c>
      <c r="M20" s="1">
        <v>8.9999999999999998E-4</v>
      </c>
      <c r="N20" s="1">
        <v>5.0000000000000001E-3</v>
      </c>
      <c r="O20" s="91">
        <v>2E-3</v>
      </c>
      <c r="P20" s="97">
        <v>84.7</v>
      </c>
      <c r="Q20" s="46">
        <v>8.4</v>
      </c>
      <c r="R20" s="46">
        <v>0</v>
      </c>
      <c r="S20" s="112">
        <v>36.9</v>
      </c>
      <c r="T20" s="116">
        <v>5.01</v>
      </c>
      <c r="U20" s="36">
        <v>4.58</v>
      </c>
      <c r="V20" s="117">
        <v>6.8</v>
      </c>
      <c r="X20" s="150"/>
    </row>
    <row r="21" spans="1:66" ht="24" customHeight="1" x14ac:dyDescent="0.2">
      <c r="A21" s="30">
        <v>2019</v>
      </c>
      <c r="B21" s="127">
        <v>12229</v>
      </c>
      <c r="C21" s="121">
        <v>0.93989999999999996</v>
      </c>
      <c r="D21" s="40">
        <v>0.375</v>
      </c>
      <c r="E21" s="40">
        <v>0.39500000000000002</v>
      </c>
      <c r="F21" s="339">
        <v>6.6699999999999995E-2</v>
      </c>
      <c r="G21" s="339">
        <v>1.0699999999999999E-2</v>
      </c>
      <c r="H21" s="122">
        <v>9.1999999999999998E-2</v>
      </c>
      <c r="I21" s="119">
        <v>1.61E-2</v>
      </c>
      <c r="J21" s="42">
        <v>0.01</v>
      </c>
      <c r="K21" s="313">
        <f t="shared" si="0"/>
        <v>1.6099999999999999</v>
      </c>
      <c r="L21" s="1">
        <v>8.8000000000000005E-3</v>
      </c>
      <c r="M21" s="1">
        <v>6.9999999999999999E-4</v>
      </c>
      <c r="N21" s="1">
        <v>5.3E-3</v>
      </c>
      <c r="O21" s="91">
        <v>2.2000000000000001E-3</v>
      </c>
      <c r="P21" s="97">
        <v>63</v>
      </c>
      <c r="Q21" s="46">
        <v>36.4</v>
      </c>
      <c r="R21" s="46">
        <v>0</v>
      </c>
      <c r="S21" s="112">
        <v>260</v>
      </c>
      <c r="T21" s="116">
        <v>5.43</v>
      </c>
      <c r="U21" s="36">
        <v>4.99</v>
      </c>
      <c r="V21" s="117">
        <v>6.7</v>
      </c>
      <c r="X21" s="150"/>
    </row>
    <row r="22" spans="1:66" ht="24" customHeight="1" x14ac:dyDescent="0.2">
      <c r="A22" s="30">
        <v>2019</v>
      </c>
      <c r="B22" s="127">
        <v>12459</v>
      </c>
      <c r="C22" s="121">
        <v>0.9708</v>
      </c>
      <c r="D22" s="40">
        <v>0.34599999999999997</v>
      </c>
      <c r="E22" s="40">
        <v>0.39200000000000002</v>
      </c>
      <c r="F22" s="339">
        <v>7.22E-2</v>
      </c>
      <c r="G22" s="339">
        <v>1.04E-2</v>
      </c>
      <c r="H22" s="122">
        <v>0.15</v>
      </c>
      <c r="I22" s="119">
        <v>1.5800000000000002E-2</v>
      </c>
      <c r="J22" s="42">
        <v>9.5999999999999992E-3</v>
      </c>
      <c r="K22" s="313">
        <f t="shared" si="0"/>
        <v>1.6458333333333337</v>
      </c>
      <c r="L22" s="1">
        <v>8.3999999999999995E-3</v>
      </c>
      <c r="M22" s="1">
        <v>8.0000000000000004E-4</v>
      </c>
      <c r="N22" s="1">
        <v>5.1999999999999998E-3</v>
      </c>
      <c r="O22" s="91">
        <v>3.0000000000000001E-3</v>
      </c>
      <c r="P22" s="97">
        <v>37.4</v>
      </c>
      <c r="Q22" s="46">
        <v>70.099999999999994</v>
      </c>
      <c r="R22" s="46">
        <v>1.1000000000000001</v>
      </c>
      <c r="S22" s="112">
        <v>463</v>
      </c>
      <c r="T22" s="116">
        <v>5.51</v>
      </c>
      <c r="U22" s="36">
        <v>5.07</v>
      </c>
      <c r="V22" s="117">
        <v>7.1</v>
      </c>
      <c r="X22" s="150"/>
    </row>
    <row r="23" spans="1:66" ht="24" customHeight="1" x14ac:dyDescent="0.2">
      <c r="A23" s="30">
        <v>2020</v>
      </c>
      <c r="B23" s="127">
        <v>12350</v>
      </c>
      <c r="C23" s="121">
        <v>0.93579999999999997</v>
      </c>
      <c r="D23" s="40">
        <v>0.36799999999999999</v>
      </c>
      <c r="E23" s="40">
        <v>0.39600000000000002</v>
      </c>
      <c r="F23" s="339">
        <v>7.8600000000000003E-2</v>
      </c>
      <c r="G23" s="339">
        <v>0.01</v>
      </c>
      <c r="H23" s="122">
        <v>8.3000000000000004E-2</v>
      </c>
      <c r="I23" s="119">
        <v>1.54E-2</v>
      </c>
      <c r="J23" s="42">
        <v>9.5999999999999992E-3</v>
      </c>
      <c r="K23" s="313">
        <f t="shared" si="0"/>
        <v>1.604166666666667</v>
      </c>
      <c r="L23" s="1">
        <v>8.9999999999999993E-3</v>
      </c>
      <c r="M23" s="1">
        <v>1.4E-3</v>
      </c>
      <c r="N23" s="1">
        <v>5.8999999999999999E-3</v>
      </c>
      <c r="O23" s="91">
        <v>2.3999999999999998E-3</v>
      </c>
      <c r="P23" s="97">
        <v>146</v>
      </c>
      <c r="Q23" s="46">
        <v>5.4</v>
      </c>
      <c r="R23" s="46">
        <v>0</v>
      </c>
      <c r="S23" s="112">
        <v>28.8</v>
      </c>
      <c r="T23" s="116">
        <v>5.37</v>
      </c>
      <c r="U23" s="36">
        <v>4.9400000000000004</v>
      </c>
      <c r="V23" s="117">
        <v>6.9</v>
      </c>
      <c r="X23" s="150"/>
    </row>
    <row r="24" spans="1:66" ht="24" customHeight="1" x14ac:dyDescent="0.2">
      <c r="A24" s="30">
        <v>2020</v>
      </c>
      <c r="B24" s="127">
        <v>13050</v>
      </c>
      <c r="C24" s="121">
        <v>0.93230000000000002</v>
      </c>
      <c r="D24" s="40">
        <v>0.36</v>
      </c>
      <c r="E24" s="40">
        <v>0.41299999999999998</v>
      </c>
      <c r="F24" s="339">
        <v>7.4099999999999999E-2</v>
      </c>
      <c r="G24" s="339">
        <v>8.9999999999999993E-3</v>
      </c>
      <c r="H24" s="122">
        <v>7.6200000000000004E-2</v>
      </c>
      <c r="I24" s="119">
        <v>1.6400000000000001E-2</v>
      </c>
      <c r="J24" s="42">
        <v>9.2999999999999992E-3</v>
      </c>
      <c r="K24" s="313">
        <f t="shared" si="0"/>
        <v>1.763440860215054</v>
      </c>
      <c r="L24" s="1">
        <v>7.1000000000000004E-3</v>
      </c>
      <c r="M24" s="1">
        <v>5.0000000000000001E-4</v>
      </c>
      <c r="N24" s="1">
        <v>4.5999999999999999E-3</v>
      </c>
      <c r="O24" s="91">
        <v>1.9E-3</v>
      </c>
      <c r="P24" s="97">
        <v>45.1</v>
      </c>
      <c r="Q24" s="46">
        <v>28.2</v>
      </c>
      <c r="R24" s="46">
        <v>1.6</v>
      </c>
      <c r="S24" s="112">
        <v>32.200000000000003</v>
      </c>
      <c r="T24" s="116">
        <v>5.46</v>
      </c>
      <c r="U24" s="36">
        <v>5.04</v>
      </c>
      <c r="V24" s="117">
        <v>6.9</v>
      </c>
      <c r="X24" s="150"/>
    </row>
    <row r="25" spans="1:66" ht="24" customHeight="1" x14ac:dyDescent="0.2">
      <c r="A25" s="30"/>
      <c r="B25" s="127"/>
      <c r="C25" s="121"/>
      <c r="D25" s="40"/>
      <c r="E25" s="40"/>
      <c r="F25" s="339"/>
      <c r="G25" s="339"/>
      <c r="H25" s="122"/>
      <c r="I25" s="119"/>
      <c r="J25" s="42"/>
      <c r="K25" s="313"/>
      <c r="L25" s="1"/>
      <c r="M25" s="1"/>
      <c r="N25" s="1"/>
      <c r="O25" s="91"/>
      <c r="P25" s="97"/>
      <c r="Q25" s="46"/>
      <c r="R25" s="46"/>
      <c r="S25" s="112"/>
      <c r="T25" s="116"/>
      <c r="U25" s="36"/>
      <c r="V25" s="117"/>
      <c r="X25" s="150"/>
    </row>
    <row r="26" spans="1:66" ht="24" customHeight="1" x14ac:dyDescent="0.2">
      <c r="A26" s="4"/>
      <c r="B26" s="118"/>
      <c r="C26" s="121"/>
      <c r="D26" s="40"/>
      <c r="E26" s="40"/>
      <c r="F26" s="339"/>
      <c r="G26" s="339"/>
      <c r="H26" s="122"/>
      <c r="I26" s="119"/>
      <c r="J26" s="42"/>
      <c r="K26" s="313"/>
      <c r="L26" s="1"/>
      <c r="M26" s="1"/>
      <c r="N26" s="1"/>
      <c r="O26" s="91"/>
      <c r="P26" s="97"/>
      <c r="Q26" s="46"/>
      <c r="R26" s="46"/>
      <c r="S26" s="112"/>
      <c r="T26" s="116"/>
      <c r="U26" s="36"/>
      <c r="V26" s="117"/>
      <c r="X26" s="150"/>
    </row>
    <row r="27" spans="1:66" s="44" customFormat="1" ht="24" customHeight="1" thickBot="1" x14ac:dyDescent="0.25">
      <c r="A27" s="4"/>
      <c r="B27" s="76"/>
      <c r="C27" s="86"/>
      <c r="D27" s="33"/>
      <c r="E27" s="33"/>
      <c r="F27" s="340"/>
      <c r="G27" s="340"/>
      <c r="H27" s="87"/>
      <c r="I27" s="120"/>
      <c r="J27" s="34"/>
      <c r="K27" s="314"/>
      <c r="L27" s="34"/>
      <c r="M27" s="34"/>
      <c r="N27" s="34"/>
      <c r="O27" s="92"/>
      <c r="P27" s="99"/>
      <c r="Q27" s="47"/>
      <c r="R27" s="47"/>
      <c r="S27" s="115"/>
      <c r="T27" s="111"/>
      <c r="U27" s="35"/>
      <c r="V27" s="100"/>
      <c r="W27" s="146"/>
      <c r="X27" s="149"/>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row>
    <row r="28" spans="1:66" s="149" customFormat="1" x14ac:dyDescent="0.2">
      <c r="B28" s="229" t="s">
        <v>177</v>
      </c>
      <c r="K28" s="315"/>
      <c r="L28" s="151"/>
      <c r="M28" s="151"/>
      <c r="N28" s="151"/>
      <c r="O28" s="151"/>
      <c r="P28" s="152"/>
      <c r="Q28" s="152"/>
      <c r="R28" s="152"/>
      <c r="S28" s="152"/>
      <c r="W28" s="146"/>
    </row>
    <row r="29" spans="1:66" s="149" customFormat="1" x14ac:dyDescent="0.2">
      <c r="B29" s="149" t="s">
        <v>163</v>
      </c>
      <c r="K29" s="315"/>
      <c r="L29" s="151"/>
      <c r="M29" s="151"/>
      <c r="N29" s="151"/>
      <c r="O29" s="151"/>
      <c r="P29" s="152"/>
      <c r="Q29" s="152"/>
      <c r="R29" s="152"/>
      <c r="S29" s="152"/>
      <c r="W29" s="146"/>
    </row>
    <row r="30" spans="1:66" s="149" customFormat="1" x14ac:dyDescent="0.2">
      <c r="B30" s="149" t="s">
        <v>164</v>
      </c>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24" s="151" customFormat="1" x14ac:dyDescent="0.2">
      <c r="A33" s="149"/>
      <c r="B33" s="149"/>
      <c r="C33" s="149"/>
      <c r="D33" s="149"/>
      <c r="E33" s="149"/>
      <c r="F33" s="149"/>
      <c r="G33" s="149"/>
      <c r="H33" s="149"/>
      <c r="I33" s="149"/>
      <c r="J33" s="149"/>
      <c r="K33" s="315"/>
      <c r="P33" s="152"/>
      <c r="Q33" s="152"/>
      <c r="R33" s="152"/>
      <c r="S33" s="152"/>
      <c r="T33" s="149"/>
      <c r="U33" s="149"/>
      <c r="V33" s="149"/>
      <c r="W33" s="146"/>
      <c r="X33" s="149"/>
    </row>
    <row r="34" spans="1:24" s="149" customFormat="1" x14ac:dyDescent="0.2">
      <c r="K34" s="315"/>
      <c r="L34" s="151"/>
      <c r="M34" s="151"/>
      <c r="N34" s="151"/>
      <c r="O34" s="151"/>
      <c r="P34" s="152"/>
      <c r="Q34" s="152"/>
      <c r="R34" s="152"/>
      <c r="S34" s="152"/>
      <c r="W34" s="146"/>
    </row>
    <row r="35" spans="1:24" s="149" customFormat="1" x14ac:dyDescent="0.2">
      <c r="K35" s="315"/>
      <c r="L35" s="151"/>
      <c r="M35" s="151"/>
      <c r="N35" s="151"/>
      <c r="O35" s="151"/>
      <c r="P35" s="152"/>
      <c r="Q35" s="152"/>
      <c r="R35" s="152"/>
      <c r="S35" s="152"/>
      <c r="W35" s="146"/>
    </row>
    <row r="36" spans="1:24" s="149" customFormat="1" x14ac:dyDescent="0.2">
      <c r="K36" s="315"/>
      <c r="L36" s="151"/>
      <c r="M36" s="151"/>
      <c r="N36" s="151"/>
      <c r="O36" s="151"/>
      <c r="P36" s="152"/>
      <c r="Q36" s="152"/>
      <c r="R36" s="152"/>
      <c r="S36" s="152"/>
      <c r="W36" s="146"/>
    </row>
    <row r="37" spans="1:24" s="149" customFormat="1" x14ac:dyDescent="0.2">
      <c r="K37" s="315"/>
      <c r="L37" s="151"/>
      <c r="M37" s="151"/>
      <c r="N37" s="151"/>
      <c r="O37" s="151"/>
      <c r="P37" s="152"/>
      <c r="Q37" s="152"/>
      <c r="R37" s="152"/>
      <c r="S37" s="152"/>
      <c r="W37" s="146"/>
    </row>
    <row r="38" spans="1:24" s="149" customFormat="1" x14ac:dyDescent="0.2">
      <c r="K38" s="315"/>
      <c r="L38" s="151"/>
      <c r="M38" s="151"/>
      <c r="N38" s="151"/>
      <c r="O38" s="151"/>
      <c r="P38" s="152"/>
      <c r="Q38" s="152"/>
      <c r="R38" s="152"/>
      <c r="S38" s="152"/>
      <c r="W38" s="146"/>
    </row>
    <row r="39" spans="1:24" s="149" customFormat="1" x14ac:dyDescent="0.2">
      <c r="K39" s="315"/>
      <c r="L39" s="151"/>
      <c r="M39" s="151"/>
      <c r="N39" s="151"/>
      <c r="O39" s="151"/>
      <c r="P39" s="152"/>
      <c r="Q39" s="152"/>
      <c r="R39" s="152"/>
      <c r="S39" s="152"/>
      <c r="W39" s="146"/>
    </row>
    <row r="40" spans="1:24" s="149" customFormat="1" x14ac:dyDescent="0.2">
      <c r="K40" s="315"/>
      <c r="L40" s="151"/>
      <c r="M40" s="151"/>
      <c r="N40" s="151"/>
      <c r="O40" s="151"/>
      <c r="P40" s="152"/>
      <c r="Q40" s="152"/>
      <c r="R40" s="152"/>
      <c r="S40" s="152"/>
      <c r="W40" s="146"/>
    </row>
    <row r="41" spans="1:24" s="149" customFormat="1" x14ac:dyDescent="0.2">
      <c r="K41" s="315"/>
      <c r="L41" s="151"/>
      <c r="M41" s="151"/>
      <c r="N41" s="151"/>
      <c r="O41" s="151"/>
      <c r="P41" s="152"/>
      <c r="Q41" s="152"/>
      <c r="R41" s="152"/>
      <c r="S41" s="152"/>
      <c r="W41" s="146"/>
    </row>
    <row r="42" spans="1:24" s="149" customFormat="1" x14ac:dyDescent="0.2">
      <c r="K42" s="315"/>
      <c r="L42" s="151"/>
      <c r="M42" s="151"/>
      <c r="N42" s="151"/>
      <c r="O42" s="151"/>
      <c r="P42" s="152"/>
      <c r="Q42" s="152"/>
      <c r="R42" s="152"/>
      <c r="S42" s="152"/>
      <c r="W42" s="146"/>
    </row>
    <row r="43" spans="1:24" s="149" customFormat="1" x14ac:dyDescent="0.2">
      <c r="K43" s="315"/>
      <c r="L43" s="151"/>
      <c r="M43" s="151"/>
      <c r="N43" s="151"/>
      <c r="O43" s="151"/>
      <c r="P43" s="152"/>
      <c r="Q43" s="152"/>
      <c r="R43" s="152"/>
      <c r="S43" s="152"/>
      <c r="W43" s="146"/>
    </row>
    <row r="44" spans="1:24" s="149" customFormat="1" x14ac:dyDescent="0.2">
      <c r="K44" s="315"/>
      <c r="L44" s="151"/>
      <c r="M44" s="151"/>
      <c r="N44" s="151"/>
      <c r="O44" s="151"/>
      <c r="P44" s="152"/>
      <c r="Q44" s="152"/>
      <c r="R44" s="152"/>
      <c r="S44" s="152"/>
      <c r="W44" s="146"/>
    </row>
    <row r="45" spans="1:24" s="149" customFormat="1" x14ac:dyDescent="0.2">
      <c r="K45" s="315"/>
      <c r="L45" s="151"/>
      <c r="M45" s="151"/>
      <c r="N45" s="151"/>
      <c r="O45" s="151"/>
      <c r="P45" s="152"/>
      <c r="Q45" s="152"/>
      <c r="R45" s="152"/>
      <c r="S45" s="152"/>
      <c r="W45" s="146"/>
    </row>
    <row r="46" spans="1:24" s="149" customFormat="1" x14ac:dyDescent="0.2">
      <c r="K46" s="315"/>
      <c r="L46" s="151"/>
      <c r="M46" s="151"/>
      <c r="N46" s="151"/>
      <c r="O46" s="151"/>
      <c r="P46" s="152"/>
      <c r="Q46" s="152"/>
      <c r="R46" s="152"/>
      <c r="S46" s="152"/>
      <c r="W46" s="146"/>
    </row>
    <row r="47" spans="1:24" s="149" customFormat="1" x14ac:dyDescent="0.2">
      <c r="K47" s="315"/>
      <c r="L47" s="151"/>
      <c r="M47" s="151"/>
      <c r="N47" s="151"/>
      <c r="O47" s="151"/>
      <c r="P47" s="152"/>
      <c r="Q47" s="152"/>
      <c r="R47" s="152"/>
      <c r="S47" s="152"/>
      <c r="W47" s="146"/>
    </row>
    <row r="48" spans="1:24"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sheetData>
  <sheetProtection algorithmName="SHA-512" hashValue="q0ozRp72TY7N/UOTOWlgpsqCR3FiF2RP/qrr87lkBjqI2b8aWwjFby3Yd3HySgfK+TkvmgT0zq/+aa4TYwWsPw==" saltValue="2A2Mq10TY9bUFEUTlHMS9Q==" spinCount="100000" sheet="1" scenarios="1" selectLockedCells="1" selectUnlockedCells="1"/>
  <pageMargins left="0.7" right="0.2" top="0.75" bottom="0.75" header="0.3" footer="0.3"/>
  <pageSetup scale="54"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CE4C-B05D-D740-9DAB-89E13D5DC141}">
  <sheetPr>
    <tabColor theme="4" tint="0.59999389629810485"/>
    <pageSetUpPr fitToPage="1"/>
  </sheetPr>
  <dimension ref="A1:CB272"/>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7">
        <v>91408</v>
      </c>
      <c r="C7" s="121">
        <v>0.92989999999999995</v>
      </c>
      <c r="D7" s="40">
        <v>0.32600000000000001</v>
      </c>
      <c r="E7" s="40">
        <v>0.432</v>
      </c>
      <c r="F7" s="339">
        <v>6.6600000000000006E-2</v>
      </c>
      <c r="G7" s="339">
        <v>8.5000000000000006E-3</v>
      </c>
      <c r="H7" s="122">
        <v>9.7000000000000003E-2</v>
      </c>
      <c r="I7" s="119">
        <v>1.6799999999999999E-2</v>
      </c>
      <c r="J7" s="42">
        <v>1.09E-2</v>
      </c>
      <c r="K7" s="313">
        <f>I7/J7</f>
        <v>1.5412844036697246</v>
      </c>
      <c r="L7" s="1">
        <v>7.3000000000000001E-3</v>
      </c>
      <c r="M7" s="1">
        <v>5.0000000000000001E-4</v>
      </c>
      <c r="N7" s="1">
        <v>4.7000000000000002E-3</v>
      </c>
      <c r="O7" s="91">
        <v>2.0999999999999999E-3</v>
      </c>
      <c r="P7" s="97">
        <v>45.9</v>
      </c>
      <c r="Q7" s="46">
        <v>4.5</v>
      </c>
      <c r="R7" s="46">
        <v>0</v>
      </c>
      <c r="S7" s="102">
        <v>33.4</v>
      </c>
      <c r="T7" s="116">
        <v>5.58</v>
      </c>
      <c r="U7" s="36">
        <v>5.15</v>
      </c>
      <c r="V7" s="117">
        <v>6.5</v>
      </c>
      <c r="X7" s="150"/>
    </row>
    <row r="8" spans="1:80" ht="24" customHeight="1" x14ac:dyDescent="0.2">
      <c r="A8" s="4">
        <v>2019</v>
      </c>
      <c r="B8" s="123" t="s">
        <v>47</v>
      </c>
      <c r="C8" s="121">
        <v>0.9496</v>
      </c>
      <c r="D8" s="40">
        <v>0.32300000000000001</v>
      </c>
      <c r="E8" s="40">
        <v>0.34</v>
      </c>
      <c r="F8" s="339">
        <v>7.7100000000000002E-2</v>
      </c>
      <c r="G8" s="339">
        <v>1.3899999999999999E-2</v>
      </c>
      <c r="H8" s="122">
        <v>0.19700000000000001</v>
      </c>
      <c r="I8" s="119">
        <v>1.5699999999999999E-2</v>
      </c>
      <c r="J8" s="42">
        <v>1.0500000000000001E-2</v>
      </c>
      <c r="K8" s="313">
        <f>I8/J8</f>
        <v>1.495238095238095</v>
      </c>
      <c r="L8" s="1">
        <v>7.6E-3</v>
      </c>
      <c r="M8" s="1">
        <v>1E-3</v>
      </c>
      <c r="N8" s="1">
        <v>4.8999999999999998E-3</v>
      </c>
      <c r="O8" s="91">
        <v>1.9E-3</v>
      </c>
      <c r="P8" s="97">
        <v>36.799999999999997</v>
      </c>
      <c r="Q8" s="46">
        <v>11.8</v>
      </c>
      <c r="R8" s="46">
        <v>3</v>
      </c>
      <c r="S8" s="102">
        <v>44.5</v>
      </c>
      <c r="T8" s="116">
        <v>5.14</v>
      </c>
      <c r="U8" s="36">
        <v>4.71</v>
      </c>
      <c r="V8" s="117">
        <v>6.8</v>
      </c>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sheetData>
  <sheetProtection algorithmName="SHA-512" hashValue="Pr87ITqpmJ5CPK7V8O4BTubLJCorj1Atz48g093AULT6awzgsMhk8Wz+Rkub082V/KsxvrgpnRwEQlk9YK0Vlw==" saltValue="BnghecI9r9Kx/YXgp8BWbg==" spinCount="100000" sheet="1" scenarios="1" selectLockedCells="1" selectUnlockedCells="1"/>
  <pageMargins left="0.7" right="0.2" top="0.75" bottom="0.75" header="0.3" footer="0.3"/>
  <pageSetup scale="54"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1828-225F-9046-BFF5-3242FE8346EA}">
  <sheetPr>
    <tabColor theme="4" tint="0.59999389629810485"/>
    <pageSetUpPr fitToPage="1"/>
  </sheetPr>
  <dimension ref="A1:CB155"/>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136</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3" t="s">
        <v>61</v>
      </c>
      <c r="C7" s="121">
        <v>0.97260000000000002</v>
      </c>
      <c r="D7" s="40">
        <v>0.35599999999999998</v>
      </c>
      <c r="E7" s="40">
        <v>0.39800000000000002</v>
      </c>
      <c r="F7" s="339">
        <v>7.7799999999999994E-2</v>
      </c>
      <c r="G7" s="339">
        <v>3.3999999999999998E-3</v>
      </c>
      <c r="H7" s="122">
        <v>0.13700000000000001</v>
      </c>
      <c r="I7" s="119">
        <v>1.6299999999999999E-2</v>
      </c>
      <c r="J7" s="42">
        <v>1.01E-2</v>
      </c>
      <c r="K7" s="313">
        <f>I7/J7</f>
        <v>1.6138613861386137</v>
      </c>
      <c r="L7" s="1">
        <v>8.9999999999999993E-3</v>
      </c>
      <c r="M7" s="1">
        <v>1E-3</v>
      </c>
      <c r="N7" s="1">
        <v>5.1999999999999998E-3</v>
      </c>
      <c r="O7" s="91">
        <v>2.3E-3</v>
      </c>
      <c r="P7" s="97">
        <v>69.900000000000006</v>
      </c>
      <c r="Q7" s="46">
        <v>15.2</v>
      </c>
      <c r="R7" s="46">
        <v>9.1999999999999993</v>
      </c>
      <c r="S7" s="102">
        <v>34.6</v>
      </c>
      <c r="T7" s="116">
        <v>5.56</v>
      </c>
      <c r="U7" s="36">
        <v>5.1100000000000003</v>
      </c>
      <c r="V7" s="117">
        <v>6.6</v>
      </c>
      <c r="X7" s="150"/>
    </row>
    <row r="8" spans="1:80" ht="24" customHeight="1" x14ac:dyDescent="0.2">
      <c r="A8" s="4"/>
      <c r="B8" s="123"/>
      <c r="C8" s="121"/>
      <c r="D8" s="40"/>
      <c r="E8" s="40"/>
      <c r="F8" s="339"/>
      <c r="G8" s="339"/>
      <c r="H8" s="122"/>
      <c r="I8" s="119"/>
      <c r="J8" s="42"/>
      <c r="K8" s="313"/>
      <c r="L8" s="1"/>
      <c r="M8" s="1"/>
      <c r="N8" s="1"/>
      <c r="O8" s="91"/>
      <c r="P8" s="97"/>
      <c r="Q8" s="46"/>
      <c r="R8" s="46"/>
      <c r="S8" s="102"/>
      <c r="T8" s="116"/>
      <c r="U8" s="36"/>
      <c r="V8" s="117"/>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sheetData>
  <sheetProtection algorithmName="SHA-512" hashValue="mb9RKeaqadzp/ZVYqVJuZYwLrn6c6fSMVTn/la6RES8c83aKAsnCTa4XulfMHca2DtUgrEUP5vChN+hZU6+wdQ==" saltValue="R/1gWXwlCVNC4/W4p+zYhg==" spinCount="100000" sheet="1" scenarios="1" selectLockedCells="1" selectUnlockedCells="1"/>
  <pageMargins left="0.7" right="0.2" top="0.75" bottom="0.75" header="0.3" footer="0.3"/>
  <pageSetup scale="54"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C8B9-8262-B141-BD84-D6A6137C1B6E}">
  <sheetPr>
    <tabColor theme="4" tint="0.59999389629810485"/>
    <pageSetUpPr fitToPage="1"/>
  </sheetPr>
  <dimension ref="A1:CB166"/>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137</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2016</v>
      </c>
      <c r="B7" s="127">
        <v>73576</v>
      </c>
      <c r="C7" s="121">
        <v>0.94430000000000003</v>
      </c>
      <c r="D7" s="40">
        <v>0.39400000000000002</v>
      </c>
      <c r="E7" s="40">
        <v>0.314</v>
      </c>
      <c r="F7" s="339">
        <v>6.4899999999999999E-2</v>
      </c>
      <c r="G7" s="339">
        <v>1.2999999999999999E-2</v>
      </c>
      <c r="H7" s="122">
        <v>0.158</v>
      </c>
      <c r="I7" s="119">
        <v>1.6299999999999999E-2</v>
      </c>
      <c r="J7" s="42">
        <v>9.7000000000000003E-3</v>
      </c>
      <c r="K7" s="313">
        <f>I7/J7</f>
        <v>1.6804123711340204</v>
      </c>
      <c r="L7" s="1">
        <v>8.3999999999999995E-3</v>
      </c>
      <c r="M7" s="1">
        <v>1.4E-3</v>
      </c>
      <c r="N7" s="1">
        <v>6.0000000000000001E-3</v>
      </c>
      <c r="O7" s="91">
        <v>3.2000000000000002E-3</v>
      </c>
      <c r="P7" s="97">
        <v>29.8</v>
      </c>
      <c r="Q7" s="46">
        <v>4</v>
      </c>
      <c r="R7" s="46">
        <v>1.3</v>
      </c>
      <c r="S7" s="102">
        <v>40.5</v>
      </c>
      <c r="T7" s="116">
        <v>5.04</v>
      </c>
      <c r="U7" s="36">
        <v>4.5999999999999996</v>
      </c>
      <c r="V7" s="117">
        <v>6.6</v>
      </c>
      <c r="X7" s="150"/>
    </row>
    <row r="8" spans="1:80" ht="24" customHeight="1" x14ac:dyDescent="0.2">
      <c r="A8" s="4">
        <v>2017</v>
      </c>
      <c r="B8" s="127">
        <v>72557</v>
      </c>
      <c r="C8" s="121">
        <v>0.96340000000000003</v>
      </c>
      <c r="D8" s="40">
        <v>0.39800000000000002</v>
      </c>
      <c r="E8" s="40">
        <v>0.312</v>
      </c>
      <c r="F8" s="339">
        <v>7.0400000000000004E-2</v>
      </c>
      <c r="G8" s="339">
        <v>5.4999999999999997E-3</v>
      </c>
      <c r="H8" s="122">
        <v>0.17799999999999999</v>
      </c>
      <c r="I8" s="119">
        <v>1.7500000000000002E-2</v>
      </c>
      <c r="J8" s="42">
        <v>1.06E-2</v>
      </c>
      <c r="K8" s="313">
        <f>I8/J8</f>
        <v>1.6509433962264153</v>
      </c>
      <c r="L8" s="1">
        <v>7.7999999999999996E-3</v>
      </c>
      <c r="M8" s="1">
        <v>1E-3</v>
      </c>
      <c r="N8" s="1">
        <v>5.4999999999999997E-3</v>
      </c>
      <c r="O8" s="91">
        <v>2.3999999999999998E-3</v>
      </c>
      <c r="P8" s="97">
        <v>78.3</v>
      </c>
      <c r="Q8" s="46">
        <v>4.5</v>
      </c>
      <c r="R8" s="46">
        <v>1.7</v>
      </c>
      <c r="S8" s="102">
        <v>49.8</v>
      </c>
      <c r="T8" s="116">
        <v>5.1100000000000003</v>
      </c>
      <c r="U8" s="36">
        <v>4.67</v>
      </c>
      <c r="V8" s="117">
        <v>6.6</v>
      </c>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sheetData>
  <sheetProtection algorithmName="SHA-512" hashValue="BE3OSml5mopul1siYreHDrjjyIx0aRGotpQCBn8yHLsmeqX5RjONDPWVUf9F5z2FNlPbl88TDkRoIvz2hJV7og==" saltValue="J2S/msjg3wnZD+qli1tiFw==" spinCount="100000" sheet="1" scenarios="1" selectLockedCells="1" selectUnlockedCells="1"/>
  <pageMargins left="0.7" right="0.2" top="0.75" bottom="0.75" header="0.3" footer="0.3"/>
  <pageSetup scale="54"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29833-A5A9-1149-9ADB-4A17DC7F099D}">
  <sheetPr>
    <tabColor theme="4" tint="0.59999389629810485"/>
    <pageSetUpPr fitToPage="1"/>
  </sheetPr>
  <dimension ref="A1:CB108"/>
  <sheetViews>
    <sheetView zoomScaleNormal="100" workbookViewId="0">
      <selection activeCell="V21" sqref="V21"/>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130</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2011</v>
      </c>
      <c r="B7" s="127">
        <v>20261</v>
      </c>
      <c r="C7" s="121">
        <v>0.94369999999999998</v>
      </c>
      <c r="D7" s="40">
        <v>0.42699999999999999</v>
      </c>
      <c r="E7" s="40">
        <v>0.24099999999999999</v>
      </c>
      <c r="F7" s="339">
        <v>7.8200000000000006E-2</v>
      </c>
      <c r="G7" s="339">
        <v>2.7E-2</v>
      </c>
      <c r="H7" s="122">
        <v>0.17100000000000001</v>
      </c>
      <c r="I7" s="119">
        <v>1.77E-2</v>
      </c>
      <c r="J7" s="42">
        <v>1.0999999999999999E-2</v>
      </c>
      <c r="K7" s="313">
        <f>I7/J7</f>
        <v>1.6090909090909091</v>
      </c>
      <c r="L7" s="1">
        <v>9.7999999999999997E-3</v>
      </c>
      <c r="M7" s="1">
        <v>1.0399999999999999E-3</v>
      </c>
      <c r="N7" s="1">
        <v>5.7000000000000002E-3</v>
      </c>
      <c r="O7" s="91">
        <v>2.5000000000000001E-3</v>
      </c>
      <c r="P7" s="97">
        <v>41</v>
      </c>
      <c r="Q7" s="46">
        <v>13</v>
      </c>
      <c r="R7" s="46">
        <v>1</v>
      </c>
      <c r="S7" s="102">
        <v>95</v>
      </c>
      <c r="T7" s="116">
        <v>4.5599999999999996</v>
      </c>
      <c r="U7" s="36">
        <v>4.1399999999999997</v>
      </c>
      <c r="V7" s="117">
        <v>6.6</v>
      </c>
      <c r="X7" s="150"/>
    </row>
    <row r="8" spans="1:80" ht="24" customHeight="1" x14ac:dyDescent="0.2">
      <c r="A8" s="30">
        <v>2011</v>
      </c>
      <c r="B8" s="127">
        <v>21941</v>
      </c>
      <c r="C8" s="121">
        <v>0.92320000000000002</v>
      </c>
      <c r="D8" s="40">
        <v>0.42899999999999999</v>
      </c>
      <c r="E8" s="40">
        <v>0.246</v>
      </c>
      <c r="F8" s="339">
        <v>7.2700000000000001E-2</v>
      </c>
      <c r="G8" s="339">
        <v>0.03</v>
      </c>
      <c r="H8" s="122">
        <v>0.14599999999999999</v>
      </c>
      <c r="I8" s="119">
        <v>1.61E-2</v>
      </c>
      <c r="J8" s="42">
        <v>1.01E-2</v>
      </c>
      <c r="K8" s="313">
        <f t="shared" ref="K8:K20" si="0">I8/J8</f>
        <v>1.5940594059405941</v>
      </c>
      <c r="L8" s="1">
        <v>8.6E-3</v>
      </c>
      <c r="M8" s="1">
        <v>9.7999999999999997E-4</v>
      </c>
      <c r="N8" s="1">
        <v>5.4000000000000003E-3</v>
      </c>
      <c r="O8" s="91">
        <v>2.5000000000000001E-3</v>
      </c>
      <c r="P8" s="97">
        <v>31</v>
      </c>
      <c r="Q8" s="46">
        <v>20</v>
      </c>
      <c r="R8" s="46">
        <v>0</v>
      </c>
      <c r="S8" s="102">
        <v>95</v>
      </c>
      <c r="T8" s="116">
        <v>4.51</v>
      </c>
      <c r="U8" s="36">
        <v>4.0999999999999996</v>
      </c>
      <c r="V8" s="117">
        <v>6.4</v>
      </c>
      <c r="X8" s="150"/>
    </row>
    <row r="9" spans="1:80" ht="24" customHeight="1" x14ac:dyDescent="0.2">
      <c r="A9" s="30">
        <v>2011</v>
      </c>
      <c r="B9" s="127">
        <v>22491</v>
      </c>
      <c r="C9" s="121">
        <v>0.92879999999999996</v>
      </c>
      <c r="D9" s="40">
        <v>0.42199999999999999</v>
      </c>
      <c r="E9" s="40">
        <v>0.251</v>
      </c>
      <c r="F9" s="339">
        <v>7.1599999999999997E-2</v>
      </c>
      <c r="G9" s="339">
        <v>4.5600000000000002E-2</v>
      </c>
      <c r="H9" s="122">
        <v>0.13900000000000001</v>
      </c>
      <c r="I9" s="119">
        <v>1.7000000000000001E-2</v>
      </c>
      <c r="J9" s="42">
        <v>1.0699999999999999E-2</v>
      </c>
      <c r="K9" s="313">
        <f t="shared" si="0"/>
        <v>1.5887850467289721</v>
      </c>
      <c r="L9" s="1">
        <v>8.6999999999999994E-3</v>
      </c>
      <c r="M9" s="1">
        <v>1.31E-3</v>
      </c>
      <c r="N9" s="1">
        <v>5.8999999999999999E-3</v>
      </c>
      <c r="O9" s="91">
        <v>2E-3</v>
      </c>
      <c r="P9" s="97">
        <v>29</v>
      </c>
      <c r="Q9" s="46">
        <v>18</v>
      </c>
      <c r="R9" s="46">
        <v>0</v>
      </c>
      <c r="S9" s="102">
        <v>87</v>
      </c>
      <c r="T9" s="116">
        <v>4.5</v>
      </c>
      <c r="U9" s="36">
        <v>4.0999999999999996</v>
      </c>
      <c r="V9" s="117">
        <v>6.6</v>
      </c>
      <c r="X9" s="150"/>
    </row>
    <row r="10" spans="1:80" ht="24" customHeight="1" x14ac:dyDescent="0.2">
      <c r="A10" s="30">
        <v>2013</v>
      </c>
      <c r="B10" s="127">
        <v>20103</v>
      </c>
      <c r="C10" s="121">
        <v>0.95530000000000004</v>
      </c>
      <c r="D10" s="40">
        <v>0.40600000000000003</v>
      </c>
      <c r="E10" s="40">
        <v>0.25600000000000001</v>
      </c>
      <c r="F10" s="339">
        <v>7.3999999999999996E-2</v>
      </c>
      <c r="G10" s="339">
        <v>4.8399999999999999E-2</v>
      </c>
      <c r="H10" s="122">
        <v>0.23799999999999999</v>
      </c>
      <c r="I10" s="119">
        <v>1.7299999999999999E-2</v>
      </c>
      <c r="J10" s="42">
        <v>1.09E-2</v>
      </c>
      <c r="K10" s="313">
        <f t="shared" si="0"/>
        <v>1.5871559633027523</v>
      </c>
      <c r="L10" s="1">
        <v>9.7000000000000003E-3</v>
      </c>
      <c r="M10" s="1">
        <v>1.1000000000000001E-3</v>
      </c>
      <c r="N10" s="1">
        <v>5.5999999999999999E-3</v>
      </c>
      <c r="O10" s="91">
        <v>2.8999999999999998E-3</v>
      </c>
      <c r="P10" s="97">
        <v>68.099999999999994</v>
      </c>
      <c r="Q10" s="46">
        <v>22</v>
      </c>
      <c r="R10" s="46">
        <v>0</v>
      </c>
      <c r="S10" s="102">
        <v>104</v>
      </c>
      <c r="T10" s="116">
        <v>4.88</v>
      </c>
      <c r="U10" s="36">
        <v>4.43</v>
      </c>
      <c r="V10" s="117">
        <v>6.5</v>
      </c>
      <c r="X10" s="150"/>
    </row>
    <row r="11" spans="1:80" ht="24" customHeight="1" x14ac:dyDescent="0.2">
      <c r="A11" s="30">
        <v>2016</v>
      </c>
      <c r="B11" s="127">
        <v>22796</v>
      </c>
      <c r="C11" s="121">
        <v>0.9476</v>
      </c>
      <c r="D11" s="40">
        <v>0.40799999999999997</v>
      </c>
      <c r="E11" s="40">
        <v>0.23599999999999999</v>
      </c>
      <c r="F11" s="339">
        <v>7.4899999999999994E-2</v>
      </c>
      <c r="G11" s="339">
        <v>6.1499999999999999E-2</v>
      </c>
      <c r="H11" s="122">
        <v>0.16800000000000001</v>
      </c>
      <c r="I11" s="119">
        <v>1.6299999999999999E-2</v>
      </c>
      <c r="J11" s="42">
        <v>0.01</v>
      </c>
      <c r="K11" s="313">
        <f t="shared" si="0"/>
        <v>1.63</v>
      </c>
      <c r="L11" s="1">
        <v>1.0699999999999999E-2</v>
      </c>
      <c r="M11" s="1">
        <v>1E-3</v>
      </c>
      <c r="N11" s="1">
        <v>5.5999999999999999E-3</v>
      </c>
      <c r="O11" s="91">
        <v>2.5000000000000001E-3</v>
      </c>
      <c r="P11" s="97">
        <v>30.1</v>
      </c>
      <c r="Q11" s="46">
        <v>3.7</v>
      </c>
      <c r="R11" s="46">
        <v>1</v>
      </c>
      <c r="S11" s="102">
        <v>43.8</v>
      </c>
      <c r="T11" s="116">
        <v>4.43</v>
      </c>
      <c r="U11" s="36">
        <v>4.0199999999999996</v>
      </c>
      <c r="V11" s="117">
        <v>6.7</v>
      </c>
      <c r="X11" s="150"/>
    </row>
    <row r="12" spans="1:80" ht="24" customHeight="1" x14ac:dyDescent="0.2">
      <c r="A12" s="30">
        <v>2018</v>
      </c>
      <c r="B12" s="127">
        <v>21508</v>
      </c>
      <c r="C12" s="121">
        <v>0.94779999999999998</v>
      </c>
      <c r="D12" s="40">
        <v>0.42799999999999999</v>
      </c>
      <c r="E12" s="40">
        <v>0.22600000000000001</v>
      </c>
      <c r="F12" s="339">
        <v>7.22E-2</v>
      </c>
      <c r="G12" s="339">
        <v>3.2000000000000002E-3</v>
      </c>
      <c r="H12" s="122">
        <v>0.218</v>
      </c>
      <c r="I12" s="119">
        <v>1.67E-2</v>
      </c>
      <c r="J12" s="42">
        <v>1.0699999999999999E-2</v>
      </c>
      <c r="K12" s="313">
        <f t="shared" si="0"/>
        <v>1.5607476635514019</v>
      </c>
      <c r="L12" s="1">
        <v>8.3999999999999995E-3</v>
      </c>
      <c r="M12" s="1">
        <v>1.1000000000000001E-3</v>
      </c>
      <c r="N12" s="1">
        <v>5.7999999999999996E-3</v>
      </c>
      <c r="O12" s="91">
        <v>1.8E-3</v>
      </c>
      <c r="P12" s="97">
        <v>41.2</v>
      </c>
      <c r="Q12" s="46">
        <v>3.7</v>
      </c>
      <c r="R12" s="46">
        <v>0</v>
      </c>
      <c r="S12" s="102">
        <v>47.9</v>
      </c>
      <c r="T12" s="116">
        <v>4.62</v>
      </c>
      <c r="U12" s="36">
        <v>4.18</v>
      </c>
      <c r="V12" s="117">
        <v>6.9</v>
      </c>
      <c r="X12" s="150"/>
    </row>
    <row r="13" spans="1:80" ht="24" customHeight="1" x14ac:dyDescent="0.2">
      <c r="A13" s="30">
        <v>2018</v>
      </c>
      <c r="B13" s="127">
        <v>21708</v>
      </c>
      <c r="C13" s="121">
        <v>0.93620000000000003</v>
      </c>
      <c r="D13" s="40">
        <v>0.42599999999999999</v>
      </c>
      <c r="E13" s="40">
        <v>0.21199999999999999</v>
      </c>
      <c r="F13" s="339">
        <v>7.6999999999999999E-2</v>
      </c>
      <c r="G13" s="339">
        <v>2.3999999999999998E-3</v>
      </c>
      <c r="H13" s="122">
        <v>0.219</v>
      </c>
      <c r="I13" s="119">
        <v>1.6199999999999999E-2</v>
      </c>
      <c r="J13" s="42">
        <v>1.03E-2</v>
      </c>
      <c r="K13" s="313">
        <f t="shared" si="0"/>
        <v>1.5728155339805825</v>
      </c>
      <c r="L13" s="1">
        <v>1.0800000000000001E-2</v>
      </c>
      <c r="M13" s="1">
        <v>8.0000000000000004E-4</v>
      </c>
      <c r="N13" s="1">
        <v>5.8999999999999999E-3</v>
      </c>
      <c r="O13" s="91">
        <v>2.5000000000000001E-3</v>
      </c>
      <c r="P13" s="97">
        <v>49.9</v>
      </c>
      <c r="Q13" s="46">
        <v>30.8</v>
      </c>
      <c r="R13" s="46">
        <v>0</v>
      </c>
      <c r="S13" s="102">
        <v>51.8</v>
      </c>
      <c r="T13" s="116">
        <v>4.49</v>
      </c>
      <c r="U13" s="36">
        <v>4.0599999999999996</v>
      </c>
      <c r="V13" s="117">
        <v>6.6</v>
      </c>
      <c r="X13" s="150"/>
    </row>
    <row r="14" spans="1:80" ht="24" customHeight="1" x14ac:dyDescent="0.2">
      <c r="A14" s="30">
        <v>2019</v>
      </c>
      <c r="B14" s="129" t="s">
        <v>54</v>
      </c>
      <c r="C14" s="121">
        <v>0.94079999999999997</v>
      </c>
      <c r="D14" s="40">
        <v>0.41899999999999998</v>
      </c>
      <c r="E14" s="40">
        <v>0.22800000000000001</v>
      </c>
      <c r="F14" s="339">
        <v>7.3800000000000004E-2</v>
      </c>
      <c r="G14" s="339">
        <v>1.03E-2</v>
      </c>
      <c r="H14" s="122">
        <v>0.21</v>
      </c>
      <c r="I14" s="119">
        <v>1.6500000000000001E-2</v>
      </c>
      <c r="J14" s="42">
        <v>1.0500000000000001E-2</v>
      </c>
      <c r="K14" s="313">
        <f t="shared" si="0"/>
        <v>1.5714285714285714</v>
      </c>
      <c r="L14" s="1">
        <v>9.7999999999999997E-3</v>
      </c>
      <c r="M14" s="1">
        <v>1.2999999999999999E-3</v>
      </c>
      <c r="N14" s="1">
        <v>6.4000000000000003E-3</v>
      </c>
      <c r="O14" s="91">
        <v>3.3E-3</v>
      </c>
      <c r="P14" s="97">
        <v>39.299999999999997</v>
      </c>
      <c r="Q14" s="46">
        <v>4.2</v>
      </c>
      <c r="R14" s="46">
        <v>0</v>
      </c>
      <c r="S14" s="102">
        <v>45.1</v>
      </c>
      <c r="T14" s="116">
        <v>4.57</v>
      </c>
      <c r="U14" s="36">
        <v>4.1399999999999997</v>
      </c>
      <c r="V14" s="117">
        <v>6.7</v>
      </c>
      <c r="X14" s="150"/>
    </row>
    <row r="15" spans="1:80" ht="24" customHeight="1" x14ac:dyDescent="0.2">
      <c r="A15" s="30">
        <v>2019</v>
      </c>
      <c r="B15" s="127">
        <v>20399</v>
      </c>
      <c r="C15" s="121">
        <v>0.94789999999999996</v>
      </c>
      <c r="D15" s="40">
        <v>0.42399999999999999</v>
      </c>
      <c r="E15" s="40">
        <v>0.24</v>
      </c>
      <c r="F15" s="339">
        <v>7.51E-2</v>
      </c>
      <c r="G15" s="339">
        <v>1.5900000000000001E-2</v>
      </c>
      <c r="H15" s="122">
        <v>0.193</v>
      </c>
      <c r="I15" s="119">
        <v>1.7000000000000001E-2</v>
      </c>
      <c r="J15" s="42">
        <v>1.0800000000000001E-2</v>
      </c>
      <c r="K15" s="313">
        <f t="shared" si="0"/>
        <v>1.5740740740740742</v>
      </c>
      <c r="L15" s="1">
        <v>9.7000000000000003E-3</v>
      </c>
      <c r="M15" s="1">
        <v>1.8E-3</v>
      </c>
      <c r="N15" s="1">
        <v>7.4999999999999997E-3</v>
      </c>
      <c r="O15" s="91">
        <v>2.2000000000000001E-3</v>
      </c>
      <c r="P15" s="97">
        <v>72.7</v>
      </c>
      <c r="Q15" s="46">
        <v>5.4</v>
      </c>
      <c r="R15" s="46">
        <v>0</v>
      </c>
      <c r="S15" s="102" t="s">
        <v>160</v>
      </c>
      <c r="T15" s="116">
        <v>4.63</v>
      </c>
      <c r="U15" s="36">
        <v>4.2</v>
      </c>
      <c r="V15" s="117">
        <v>6.9</v>
      </c>
      <c r="X15" s="150"/>
    </row>
    <row r="16" spans="1:80" ht="24" customHeight="1" x14ac:dyDescent="0.2">
      <c r="A16" s="30">
        <v>2019</v>
      </c>
      <c r="B16" s="128" t="s">
        <v>53</v>
      </c>
      <c r="C16" s="121">
        <v>0.93989999999999996</v>
      </c>
      <c r="D16" s="40">
        <v>0.42899999999999999</v>
      </c>
      <c r="E16" s="40">
        <v>0.23200000000000001</v>
      </c>
      <c r="F16" s="339">
        <v>7.22E-2</v>
      </c>
      <c r="G16" s="339">
        <v>4.5999999999999999E-3</v>
      </c>
      <c r="H16" s="122">
        <v>0.20100000000000001</v>
      </c>
      <c r="I16" s="119">
        <v>1.6899999999999998E-2</v>
      </c>
      <c r="J16" s="42">
        <v>1.04E-2</v>
      </c>
      <c r="K16" s="313">
        <f t="shared" si="0"/>
        <v>1.625</v>
      </c>
      <c r="L16" s="1">
        <v>9.7000000000000003E-3</v>
      </c>
      <c r="M16" s="1">
        <v>1.2999999999999999E-3</v>
      </c>
      <c r="N16" s="1">
        <v>6.1999999999999998E-3</v>
      </c>
      <c r="O16" s="91">
        <v>2.8999999999999998E-3</v>
      </c>
      <c r="P16" s="97">
        <v>53.2</v>
      </c>
      <c r="Q16" s="46">
        <v>173</v>
      </c>
      <c r="R16" s="46">
        <v>1.2</v>
      </c>
      <c r="S16" s="102" t="s">
        <v>160</v>
      </c>
      <c r="T16" s="116">
        <v>4.6100000000000003</v>
      </c>
      <c r="U16" s="36">
        <v>4.18</v>
      </c>
      <c r="V16" s="117">
        <v>6.8</v>
      </c>
      <c r="X16" s="150"/>
    </row>
    <row r="17" spans="1:66" ht="24" customHeight="1" x14ac:dyDescent="0.2">
      <c r="A17" s="30">
        <v>2019</v>
      </c>
      <c r="B17" s="127">
        <v>20989</v>
      </c>
      <c r="C17" s="121">
        <v>0.93620000000000003</v>
      </c>
      <c r="D17" s="40">
        <v>0.41899999999999998</v>
      </c>
      <c r="E17" s="40">
        <v>0.222</v>
      </c>
      <c r="F17" s="339">
        <v>7.46E-2</v>
      </c>
      <c r="G17" s="339">
        <v>3.7000000000000002E-3</v>
      </c>
      <c r="H17" s="122">
        <v>0.217</v>
      </c>
      <c r="I17" s="119">
        <v>1.5599999999999999E-2</v>
      </c>
      <c r="J17" s="42">
        <v>9.9000000000000008E-3</v>
      </c>
      <c r="K17" s="313">
        <f t="shared" si="0"/>
        <v>1.5757575757575755</v>
      </c>
      <c r="L17" s="1">
        <v>1.06E-2</v>
      </c>
      <c r="M17" s="1">
        <v>1.1000000000000001E-3</v>
      </c>
      <c r="N17" s="1">
        <v>6.3E-3</v>
      </c>
      <c r="O17" s="91">
        <v>3.2000000000000002E-3</v>
      </c>
      <c r="P17" s="97">
        <v>42.2</v>
      </c>
      <c r="Q17" s="46">
        <v>23.6</v>
      </c>
      <c r="R17" s="46">
        <v>0</v>
      </c>
      <c r="S17" s="102">
        <v>46.6</v>
      </c>
      <c r="T17" s="116">
        <v>4.54</v>
      </c>
      <c r="U17" s="36">
        <v>4.1100000000000003</v>
      </c>
      <c r="V17" s="117">
        <v>6.9</v>
      </c>
      <c r="X17" s="150"/>
    </row>
    <row r="18" spans="1:66" ht="24" customHeight="1" x14ac:dyDescent="0.2">
      <c r="A18" s="30">
        <v>2019</v>
      </c>
      <c r="B18" s="127">
        <v>21149</v>
      </c>
      <c r="C18" s="121">
        <v>0.96499999999999997</v>
      </c>
      <c r="D18" s="40">
        <v>0.43</v>
      </c>
      <c r="E18" s="40">
        <v>0.23499999999999999</v>
      </c>
      <c r="F18" s="339">
        <v>7.51E-2</v>
      </c>
      <c r="G18" s="339">
        <v>2.8999999999999998E-3</v>
      </c>
      <c r="H18" s="122">
        <v>0.222</v>
      </c>
      <c r="I18" s="119">
        <v>1.7600000000000001E-2</v>
      </c>
      <c r="J18" s="42">
        <v>1.0500000000000001E-2</v>
      </c>
      <c r="K18" s="313">
        <f t="shared" si="0"/>
        <v>1.6761904761904762</v>
      </c>
      <c r="L18" s="1">
        <v>8.5000000000000006E-3</v>
      </c>
      <c r="M18" s="1">
        <v>8.9999999999999998E-4</v>
      </c>
      <c r="N18" s="1">
        <v>5.4999999999999997E-3</v>
      </c>
      <c r="O18" s="91">
        <v>2.0999999999999999E-3</v>
      </c>
      <c r="P18" s="97">
        <v>42</v>
      </c>
      <c r="Q18" s="46">
        <v>23.4</v>
      </c>
      <c r="R18" s="46">
        <v>0</v>
      </c>
      <c r="S18" s="102">
        <v>50.7</v>
      </c>
      <c r="T18" s="116">
        <v>4.72</v>
      </c>
      <c r="U18" s="36">
        <v>4.28</v>
      </c>
      <c r="V18" s="117">
        <v>6.9</v>
      </c>
      <c r="X18" s="150"/>
    </row>
    <row r="19" spans="1:66" ht="24" customHeight="1" x14ac:dyDescent="0.2">
      <c r="A19" s="30">
        <v>2019</v>
      </c>
      <c r="B19" s="127">
        <v>22229</v>
      </c>
      <c r="C19" s="121">
        <v>0.94299999999999995</v>
      </c>
      <c r="D19" s="40">
        <v>0.42899999999999999</v>
      </c>
      <c r="E19" s="40">
        <v>0.23599999999999999</v>
      </c>
      <c r="F19" s="339">
        <v>7.0400000000000004E-2</v>
      </c>
      <c r="G19" s="339">
        <v>0</v>
      </c>
      <c r="H19" s="122">
        <v>0.20799999999999999</v>
      </c>
      <c r="I19" s="119">
        <v>1.66E-2</v>
      </c>
      <c r="J19" s="42">
        <v>1.0500000000000001E-2</v>
      </c>
      <c r="K19" s="313">
        <f t="shared" si="0"/>
        <v>1.5809523809523809</v>
      </c>
      <c r="L19" s="1">
        <v>1.0999999999999999E-2</v>
      </c>
      <c r="M19" s="1">
        <v>8.0000000000000004E-4</v>
      </c>
      <c r="N19" s="1">
        <v>5.3E-3</v>
      </c>
      <c r="O19" s="91">
        <v>2.2000000000000001E-3</v>
      </c>
      <c r="P19" s="97">
        <v>37.299999999999997</v>
      </c>
      <c r="Q19" s="46">
        <v>7.9</v>
      </c>
      <c r="R19" s="46">
        <v>0</v>
      </c>
      <c r="S19" s="102">
        <v>46.6</v>
      </c>
      <c r="T19" s="116">
        <v>4.67</v>
      </c>
      <c r="U19" s="36">
        <v>4.2300000000000004</v>
      </c>
      <c r="V19" s="117">
        <v>6.6</v>
      </c>
      <c r="X19" s="150"/>
    </row>
    <row r="20" spans="1:66" ht="24" customHeight="1" x14ac:dyDescent="0.2">
      <c r="A20" s="30">
        <v>2020</v>
      </c>
      <c r="B20" s="127">
        <v>23200</v>
      </c>
      <c r="C20" s="121">
        <v>0.93120000000000003</v>
      </c>
      <c r="D20" s="40">
        <v>0.42399999999999999</v>
      </c>
      <c r="E20" s="40">
        <v>0.24199999999999999</v>
      </c>
      <c r="F20" s="339">
        <v>7.5399999999999995E-2</v>
      </c>
      <c r="G20" s="339">
        <v>0.01</v>
      </c>
      <c r="H20" s="122">
        <v>0.17979999999999999</v>
      </c>
      <c r="I20" s="119">
        <v>1.7600000000000001E-2</v>
      </c>
      <c r="J20" s="42">
        <v>1.01E-2</v>
      </c>
      <c r="K20" s="313">
        <f t="shared" si="0"/>
        <v>1.7425742574257428</v>
      </c>
      <c r="L20" s="1">
        <v>9.1000000000000004E-3</v>
      </c>
      <c r="M20" s="1">
        <v>6.9999999999999999E-4</v>
      </c>
      <c r="N20" s="1">
        <v>5.0000000000000001E-3</v>
      </c>
      <c r="O20" s="91">
        <v>2.3E-3</v>
      </c>
      <c r="P20" s="97">
        <v>35</v>
      </c>
      <c r="Q20" s="46">
        <v>3.4</v>
      </c>
      <c r="R20" s="46">
        <v>0</v>
      </c>
      <c r="S20" s="102">
        <v>47.2</v>
      </c>
      <c r="T20" s="116">
        <v>4.59</v>
      </c>
      <c r="U20" s="36">
        <v>4.17</v>
      </c>
      <c r="V20" s="117">
        <v>6.9</v>
      </c>
      <c r="X20" s="150"/>
    </row>
    <row r="21" spans="1:66" ht="24" customHeight="1" x14ac:dyDescent="0.2">
      <c r="A21" s="30"/>
      <c r="B21" s="127"/>
      <c r="C21" s="121"/>
      <c r="D21" s="40"/>
      <c r="E21" s="40"/>
      <c r="F21" s="339"/>
      <c r="G21" s="339"/>
      <c r="H21" s="122"/>
      <c r="I21" s="119"/>
      <c r="J21" s="42"/>
      <c r="K21" s="313"/>
      <c r="L21" s="1"/>
      <c r="M21" s="1"/>
      <c r="N21" s="1"/>
      <c r="O21" s="91"/>
      <c r="P21" s="97"/>
      <c r="Q21" s="46"/>
      <c r="R21" s="46"/>
      <c r="S21" s="102"/>
      <c r="T21" s="116"/>
      <c r="U21" s="36"/>
      <c r="V21" s="117"/>
      <c r="X21" s="150"/>
    </row>
    <row r="22" spans="1:66" ht="24" customHeight="1" x14ac:dyDescent="0.2">
      <c r="A22" s="30"/>
      <c r="B22" s="127"/>
      <c r="C22" s="121"/>
      <c r="D22" s="40"/>
      <c r="E22" s="40"/>
      <c r="F22" s="339"/>
      <c r="G22" s="339"/>
      <c r="H22" s="122"/>
      <c r="I22" s="119"/>
      <c r="J22" s="42"/>
      <c r="K22" s="313"/>
      <c r="L22" s="1"/>
      <c r="M22" s="1"/>
      <c r="N22" s="1"/>
      <c r="O22" s="91"/>
      <c r="P22" s="97"/>
      <c r="Q22" s="46"/>
      <c r="R22" s="46"/>
      <c r="S22" s="102"/>
      <c r="T22" s="116"/>
      <c r="U22" s="36"/>
      <c r="V22" s="117"/>
      <c r="X22" s="150"/>
    </row>
    <row r="23" spans="1:66" ht="24" customHeight="1" x14ac:dyDescent="0.2">
      <c r="A23" s="4"/>
      <c r="B23" s="118"/>
      <c r="C23" s="121"/>
      <c r="D23" s="40"/>
      <c r="E23" s="40"/>
      <c r="F23" s="339"/>
      <c r="G23" s="339"/>
      <c r="H23" s="122"/>
      <c r="I23" s="119"/>
      <c r="J23" s="42"/>
      <c r="K23" s="313"/>
      <c r="L23" s="1"/>
      <c r="M23" s="1"/>
      <c r="N23" s="1"/>
      <c r="O23" s="91"/>
      <c r="P23" s="97"/>
      <c r="Q23" s="46"/>
      <c r="R23" s="46"/>
      <c r="S23" s="102"/>
      <c r="T23" s="116"/>
      <c r="U23" s="36"/>
      <c r="V23" s="117"/>
      <c r="X23" s="150"/>
    </row>
    <row r="24" spans="1:66" s="44" customFormat="1" ht="24" customHeight="1" thickBot="1" x14ac:dyDescent="0.25">
      <c r="A24" s="4"/>
      <c r="B24" s="76"/>
      <c r="C24" s="86"/>
      <c r="D24" s="33"/>
      <c r="E24" s="33"/>
      <c r="F24" s="340"/>
      <c r="G24" s="340"/>
      <c r="H24" s="87"/>
      <c r="I24" s="120"/>
      <c r="J24" s="34"/>
      <c r="K24" s="314"/>
      <c r="L24" s="34"/>
      <c r="M24" s="34"/>
      <c r="N24" s="34"/>
      <c r="O24" s="92"/>
      <c r="P24" s="99"/>
      <c r="Q24" s="47"/>
      <c r="R24" s="47"/>
      <c r="S24" s="103"/>
      <c r="T24" s="111"/>
      <c r="U24" s="35"/>
      <c r="V24" s="100"/>
      <c r="W24" s="146"/>
      <c r="X24" s="149"/>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1:66" s="149" customFormat="1" x14ac:dyDescent="0.2">
      <c r="B25" s="229" t="s">
        <v>177</v>
      </c>
      <c r="K25" s="315"/>
      <c r="L25" s="151"/>
      <c r="M25" s="151"/>
      <c r="N25" s="151"/>
      <c r="O25" s="151"/>
      <c r="P25" s="152"/>
      <c r="Q25" s="152"/>
      <c r="R25" s="152"/>
      <c r="S25" s="152"/>
      <c r="W25" s="146"/>
    </row>
    <row r="26" spans="1:66" s="149" customFormat="1" x14ac:dyDescent="0.2">
      <c r="B26" s="149" t="s">
        <v>163</v>
      </c>
      <c r="K26" s="315"/>
      <c r="L26" s="151"/>
      <c r="M26" s="151"/>
      <c r="N26" s="151"/>
      <c r="O26" s="151"/>
      <c r="P26" s="152"/>
      <c r="Q26" s="152"/>
      <c r="R26" s="152"/>
      <c r="S26" s="152"/>
      <c r="W26" s="146"/>
    </row>
    <row r="27" spans="1:66" s="149" customFormat="1" x14ac:dyDescent="0.2">
      <c r="B27" s="149" t="s">
        <v>164</v>
      </c>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51" customFormat="1" x14ac:dyDescent="0.2">
      <c r="A30" s="149"/>
      <c r="B30" s="149"/>
      <c r="C30" s="149"/>
      <c r="D30" s="149"/>
      <c r="E30" s="149"/>
      <c r="F30" s="149"/>
      <c r="G30" s="149"/>
      <c r="H30" s="149"/>
      <c r="I30" s="149"/>
      <c r="J30" s="149"/>
      <c r="K30" s="315"/>
      <c r="P30" s="152"/>
      <c r="Q30" s="152"/>
      <c r="R30" s="152"/>
      <c r="S30" s="152"/>
      <c r="T30" s="149"/>
      <c r="U30" s="149"/>
      <c r="V30" s="149"/>
      <c r="W30" s="146"/>
      <c r="X30" s="149"/>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sheetData>
  <sheetProtection algorithmName="SHA-512" hashValue="e1/bltxfjnTd4zr7+cX1sl6g/1aZguZc9U0F7XyTQwI+2MXvkl04jgt7hX5S5MHs247dJy4qDmA43jL9A4ag8g==" saltValue="belwdn+tvgCm7pVC+qe7pg==" spinCount="100000" sheet="1" scenarios="1" selectLockedCells="1" selectUnlockedCells="1"/>
  <pageMargins left="0.7" right="0.2" top="0.75" bottom="0.75" header="0.3" footer="0.3"/>
  <pageSetup scale="54"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D9B9-C2B7-534E-B5C4-B434768C9595}">
  <sheetPr>
    <tabColor theme="4" tint="0.59999389629810485"/>
    <pageSetUpPr fitToPage="1"/>
  </sheetPr>
  <dimension ref="A1:CB289"/>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31" t="s">
        <v>36</v>
      </c>
      <c r="C7" s="121">
        <v>0.96409999999999996</v>
      </c>
      <c r="D7" s="40">
        <v>0.27100000000000002</v>
      </c>
      <c r="E7" s="40">
        <v>0.54700000000000004</v>
      </c>
      <c r="F7" s="339">
        <v>6.3700000000000007E-2</v>
      </c>
      <c r="G7" s="339">
        <v>8.0299999999999996E-2</v>
      </c>
      <c r="H7" s="122">
        <v>0.2</v>
      </c>
      <c r="I7" s="119">
        <v>1.01E-2</v>
      </c>
      <c r="J7" s="42">
        <v>7.7999999999999996E-3</v>
      </c>
      <c r="K7" s="313">
        <f>I7/J7</f>
        <v>1.2948717948717949</v>
      </c>
      <c r="L7" s="1">
        <v>7.1000000000000004E-3</v>
      </c>
      <c r="M7" s="1">
        <v>5.9999999999999995E-4</v>
      </c>
      <c r="N7" s="1">
        <v>3.0999999999999999E-3</v>
      </c>
      <c r="O7" s="91">
        <v>4.5999999999999999E-3</v>
      </c>
      <c r="P7" s="97">
        <v>15</v>
      </c>
      <c r="Q7" s="46">
        <v>15</v>
      </c>
      <c r="R7" s="46">
        <v>1</v>
      </c>
      <c r="S7" s="102">
        <v>68</v>
      </c>
      <c r="T7" s="110">
        <v>6.02</v>
      </c>
      <c r="U7" s="39">
        <v>5.61</v>
      </c>
      <c r="V7" s="98">
        <v>5.2</v>
      </c>
      <c r="X7" s="150"/>
    </row>
    <row r="8" spans="1:80" ht="24" customHeight="1" x14ac:dyDescent="0.2">
      <c r="A8" s="30">
        <v>2015</v>
      </c>
      <c r="B8" s="127">
        <v>50245</v>
      </c>
      <c r="C8" s="121">
        <v>0.95679999999999998</v>
      </c>
      <c r="D8" s="40">
        <v>0.25700000000000001</v>
      </c>
      <c r="E8" s="40">
        <v>0.53800000000000003</v>
      </c>
      <c r="F8" s="339">
        <v>5.9499999999999997E-2</v>
      </c>
      <c r="G8" s="339">
        <v>4.02E-2</v>
      </c>
      <c r="H8" s="122">
        <v>6.2E-2</v>
      </c>
      <c r="I8" s="119">
        <v>1.0200000000000001E-2</v>
      </c>
      <c r="J8" s="42">
        <v>7.1000000000000004E-3</v>
      </c>
      <c r="K8" s="313">
        <f t="shared" ref="K8:K12" si="0">I8/J8</f>
        <v>1.4366197183098592</v>
      </c>
      <c r="L8" s="1">
        <v>5.4999999999999997E-3</v>
      </c>
      <c r="M8" s="1">
        <v>5.9999999999999995E-4</v>
      </c>
      <c r="N8" s="1">
        <v>3.0000000000000001E-3</v>
      </c>
      <c r="O8" s="91">
        <v>2.5999999999999999E-3</v>
      </c>
      <c r="P8" s="97">
        <v>22.9</v>
      </c>
      <c r="Q8" s="46">
        <v>13.5</v>
      </c>
      <c r="R8" s="46">
        <v>0</v>
      </c>
      <c r="S8" s="102">
        <v>52.2</v>
      </c>
      <c r="T8" s="110">
        <v>6.12</v>
      </c>
      <c r="U8" s="39">
        <v>5.69</v>
      </c>
      <c r="V8" s="98">
        <v>6</v>
      </c>
      <c r="X8" s="150"/>
    </row>
    <row r="9" spans="1:80" ht="24" customHeight="1" x14ac:dyDescent="0.2">
      <c r="A9" s="30">
        <v>2016</v>
      </c>
      <c r="B9" s="127">
        <v>53576</v>
      </c>
      <c r="C9" s="121">
        <v>0.97499999999999998</v>
      </c>
      <c r="D9" s="40">
        <v>0.28000000000000003</v>
      </c>
      <c r="E9" s="40">
        <v>0.49199999999999999</v>
      </c>
      <c r="F9" s="339">
        <v>7.3099999999999998E-2</v>
      </c>
      <c r="G9" s="339">
        <v>2.3099999999999999E-2</v>
      </c>
      <c r="H9" s="122">
        <v>0.107</v>
      </c>
      <c r="I9" s="119">
        <v>9.2999999999999992E-3</v>
      </c>
      <c r="J9" s="42">
        <v>6.4000000000000003E-3</v>
      </c>
      <c r="K9" s="313">
        <f t="shared" si="0"/>
        <v>1.4531249999999998</v>
      </c>
      <c r="L9" s="1">
        <v>4.4000000000000003E-3</v>
      </c>
      <c r="M9" s="1">
        <v>5.0000000000000001E-4</v>
      </c>
      <c r="N9" s="1">
        <v>3.0999999999999999E-3</v>
      </c>
      <c r="O9" s="91">
        <v>5.8999999999999999E-3</v>
      </c>
      <c r="P9" s="97">
        <v>20.7</v>
      </c>
      <c r="Q9" s="46">
        <v>1.6</v>
      </c>
      <c r="R9" s="46">
        <v>0</v>
      </c>
      <c r="S9" s="102">
        <v>21.1</v>
      </c>
      <c r="T9" s="110">
        <v>5.98</v>
      </c>
      <c r="U9" s="39">
        <v>5.54</v>
      </c>
      <c r="V9" s="98">
        <v>6.2</v>
      </c>
      <c r="X9" s="150"/>
    </row>
    <row r="10" spans="1:80" ht="24" customHeight="1" x14ac:dyDescent="0.2">
      <c r="A10" s="30">
        <v>2016</v>
      </c>
      <c r="B10" s="127">
        <v>52906</v>
      </c>
      <c r="C10" s="121">
        <v>0.95289999999999997</v>
      </c>
      <c r="D10" s="40">
        <v>0.253</v>
      </c>
      <c r="E10" s="40">
        <v>0.51800000000000002</v>
      </c>
      <c r="F10" s="339">
        <v>7.3499999999999996E-2</v>
      </c>
      <c r="G10" s="339">
        <v>1.5599999999999999E-2</v>
      </c>
      <c r="H10" s="122">
        <v>9.2999999999999999E-2</v>
      </c>
      <c r="I10" s="119">
        <v>8.8999999999999999E-3</v>
      </c>
      <c r="J10" s="42">
        <v>6.4999999999999997E-3</v>
      </c>
      <c r="K10" s="313">
        <f t="shared" si="0"/>
        <v>1.3692307692307693</v>
      </c>
      <c r="L10" s="1">
        <v>5.3E-3</v>
      </c>
      <c r="M10" s="1">
        <v>5.9999999999999995E-4</v>
      </c>
      <c r="N10" s="1">
        <v>3.0999999999999999E-3</v>
      </c>
      <c r="O10" s="91">
        <v>5.7999999999999996E-3</v>
      </c>
      <c r="P10" s="97">
        <v>18.7</v>
      </c>
      <c r="Q10" s="46">
        <v>1.6</v>
      </c>
      <c r="R10" s="46">
        <v>0</v>
      </c>
      <c r="S10" s="102">
        <v>20.5</v>
      </c>
      <c r="T10" s="110">
        <v>6.05</v>
      </c>
      <c r="U10" s="39">
        <v>5.61</v>
      </c>
      <c r="V10" s="98">
        <v>6.1</v>
      </c>
      <c r="X10" s="150"/>
    </row>
    <row r="11" spans="1:80" ht="24" customHeight="1" x14ac:dyDescent="0.2">
      <c r="A11" s="30">
        <v>2018</v>
      </c>
      <c r="B11" s="127">
        <v>51508</v>
      </c>
      <c r="C11" s="121">
        <v>0.95850000000000002</v>
      </c>
      <c r="D11" s="40">
        <v>0.26</v>
      </c>
      <c r="E11" s="40">
        <v>0.51700000000000002</v>
      </c>
      <c r="F11" s="339">
        <v>6.1600000000000002E-2</v>
      </c>
      <c r="G11" s="339">
        <v>2.52E-2</v>
      </c>
      <c r="H11" s="122">
        <v>9.5000000000000001E-2</v>
      </c>
      <c r="I11" s="119">
        <v>0.01</v>
      </c>
      <c r="J11" s="42">
        <v>6.8999999999999999E-3</v>
      </c>
      <c r="K11" s="313">
        <f t="shared" si="0"/>
        <v>1.4492753623188406</v>
      </c>
      <c r="L11" s="1">
        <v>5.3E-3</v>
      </c>
      <c r="M11" s="1">
        <v>4.0000000000000002E-4</v>
      </c>
      <c r="N11" s="1">
        <v>2.7000000000000001E-3</v>
      </c>
      <c r="O11" s="91">
        <v>5.1999999999999998E-3</v>
      </c>
      <c r="P11" s="97">
        <v>35.1</v>
      </c>
      <c r="Q11" s="46">
        <v>1.6</v>
      </c>
      <c r="R11" s="46">
        <v>0</v>
      </c>
      <c r="S11" s="102">
        <v>22.7</v>
      </c>
      <c r="T11" s="110">
        <v>6.07</v>
      </c>
      <c r="U11" s="39">
        <v>5.64</v>
      </c>
      <c r="V11" s="98">
        <v>6.2</v>
      </c>
      <c r="X11" s="150"/>
    </row>
    <row r="12" spans="1:80" ht="24" customHeight="1" x14ac:dyDescent="0.2">
      <c r="A12" s="30">
        <v>2019</v>
      </c>
      <c r="B12" s="132" t="s">
        <v>52</v>
      </c>
      <c r="C12" s="121">
        <v>0.96360000000000001</v>
      </c>
      <c r="D12" s="40">
        <v>0.249</v>
      </c>
      <c r="E12" s="40">
        <v>0.52200000000000002</v>
      </c>
      <c r="F12" s="339">
        <v>6.3299999999999995E-2</v>
      </c>
      <c r="G12" s="339">
        <v>1.49E-2</v>
      </c>
      <c r="H12" s="122">
        <v>0.114</v>
      </c>
      <c r="I12" s="119">
        <v>9.4000000000000004E-3</v>
      </c>
      <c r="J12" s="42">
        <v>6.7000000000000002E-3</v>
      </c>
      <c r="K12" s="313">
        <f t="shared" si="0"/>
        <v>1.4029850746268657</v>
      </c>
      <c r="L12" s="1">
        <v>5.1000000000000004E-3</v>
      </c>
      <c r="M12" s="1">
        <v>1.1999999999999999E-3</v>
      </c>
      <c r="N12" s="1">
        <v>3.5999999999999999E-3</v>
      </c>
      <c r="O12" s="91">
        <v>5.3E-3</v>
      </c>
      <c r="P12" s="97">
        <v>49.5</v>
      </c>
      <c r="Q12" s="46">
        <v>2</v>
      </c>
      <c r="R12" s="46">
        <v>0</v>
      </c>
      <c r="S12" s="102">
        <v>20.100000000000001</v>
      </c>
      <c r="T12" s="110">
        <v>6.15</v>
      </c>
      <c r="U12" s="39">
        <v>5.71</v>
      </c>
      <c r="V12" s="98">
        <v>6.9</v>
      </c>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row r="273" spans="11:23" s="149" customFormat="1" x14ac:dyDescent="0.2">
      <c r="K273" s="315"/>
      <c r="L273" s="151"/>
      <c r="M273" s="151"/>
      <c r="N273" s="151"/>
      <c r="O273" s="151"/>
      <c r="P273" s="152"/>
      <c r="Q273" s="152"/>
      <c r="R273" s="152"/>
      <c r="S273" s="152"/>
      <c r="W273" s="146"/>
    </row>
    <row r="274" spans="11:23" s="149" customFormat="1" x14ac:dyDescent="0.2">
      <c r="K274" s="315"/>
      <c r="L274" s="151"/>
      <c r="M274" s="151"/>
      <c r="N274" s="151"/>
      <c r="O274" s="151"/>
      <c r="P274" s="152"/>
      <c r="Q274" s="152"/>
      <c r="R274" s="152"/>
      <c r="S274" s="152"/>
      <c r="W274" s="146"/>
    </row>
    <row r="275" spans="11:23" s="149" customFormat="1" x14ac:dyDescent="0.2">
      <c r="K275" s="315"/>
      <c r="L275" s="151"/>
      <c r="M275" s="151"/>
      <c r="N275" s="151"/>
      <c r="O275" s="151"/>
      <c r="P275" s="152"/>
      <c r="Q275" s="152"/>
      <c r="R275" s="152"/>
      <c r="S275" s="152"/>
      <c r="W275" s="146"/>
    </row>
    <row r="276" spans="11:23" s="149" customFormat="1" x14ac:dyDescent="0.2">
      <c r="K276" s="315"/>
      <c r="L276" s="151"/>
      <c r="M276" s="151"/>
      <c r="N276" s="151"/>
      <c r="O276" s="151"/>
      <c r="P276" s="152"/>
      <c r="Q276" s="152"/>
      <c r="R276" s="152"/>
      <c r="S276" s="152"/>
      <c r="W276" s="146"/>
    </row>
    <row r="277" spans="11:23" s="149" customFormat="1" x14ac:dyDescent="0.2">
      <c r="K277" s="315"/>
      <c r="L277" s="151"/>
      <c r="M277" s="151"/>
      <c r="N277" s="151"/>
      <c r="O277" s="151"/>
      <c r="P277" s="152"/>
      <c r="Q277" s="152"/>
      <c r="R277" s="152"/>
      <c r="S277" s="152"/>
      <c r="W277" s="146"/>
    </row>
    <row r="278" spans="11:23" s="149" customFormat="1" x14ac:dyDescent="0.2">
      <c r="K278" s="315"/>
      <c r="L278" s="151"/>
      <c r="M278" s="151"/>
      <c r="N278" s="151"/>
      <c r="O278" s="151"/>
      <c r="P278" s="152"/>
      <c r="Q278" s="152"/>
      <c r="R278" s="152"/>
      <c r="S278" s="152"/>
      <c r="W278" s="146"/>
    </row>
    <row r="279" spans="11:23" s="149" customFormat="1" x14ac:dyDescent="0.2">
      <c r="K279" s="315"/>
      <c r="L279" s="151"/>
      <c r="M279" s="151"/>
      <c r="N279" s="151"/>
      <c r="O279" s="151"/>
      <c r="P279" s="152"/>
      <c r="Q279" s="152"/>
      <c r="R279" s="152"/>
      <c r="S279" s="152"/>
      <c r="W279" s="146"/>
    </row>
    <row r="280" spans="11:23" s="149" customFormat="1" x14ac:dyDescent="0.2">
      <c r="K280" s="315"/>
      <c r="L280" s="151"/>
      <c r="M280" s="151"/>
      <c r="N280" s="151"/>
      <c r="O280" s="151"/>
      <c r="P280" s="152"/>
      <c r="Q280" s="152"/>
      <c r="R280" s="152"/>
      <c r="S280" s="152"/>
      <c r="W280" s="146"/>
    </row>
    <row r="281" spans="11:23" s="149" customFormat="1" x14ac:dyDescent="0.2">
      <c r="K281" s="315"/>
      <c r="L281" s="151"/>
      <c r="M281" s="151"/>
      <c r="N281" s="151"/>
      <c r="O281" s="151"/>
      <c r="P281" s="152"/>
      <c r="Q281" s="152"/>
      <c r="R281" s="152"/>
      <c r="S281" s="152"/>
      <c r="W281" s="146"/>
    </row>
    <row r="282" spans="11:23" s="149" customFormat="1" x14ac:dyDescent="0.2">
      <c r="K282" s="315"/>
      <c r="L282" s="151"/>
      <c r="M282" s="151"/>
      <c r="N282" s="151"/>
      <c r="O282" s="151"/>
      <c r="P282" s="152"/>
      <c r="Q282" s="152"/>
      <c r="R282" s="152"/>
      <c r="S282" s="152"/>
      <c r="W282" s="146"/>
    </row>
    <row r="283" spans="11:23" s="149" customFormat="1" x14ac:dyDescent="0.2">
      <c r="K283" s="315"/>
      <c r="L283" s="151"/>
      <c r="M283" s="151"/>
      <c r="N283" s="151"/>
      <c r="O283" s="151"/>
      <c r="P283" s="152"/>
      <c r="Q283" s="152"/>
      <c r="R283" s="152"/>
      <c r="S283" s="152"/>
      <c r="W283" s="146"/>
    </row>
    <row r="284" spans="11:23" s="149" customFormat="1" x14ac:dyDescent="0.2">
      <c r="K284" s="315"/>
      <c r="L284" s="151"/>
      <c r="M284" s="151"/>
      <c r="N284" s="151"/>
      <c r="O284" s="151"/>
      <c r="P284" s="152"/>
      <c r="Q284" s="152"/>
      <c r="R284" s="152"/>
      <c r="S284" s="152"/>
      <c r="W284" s="146"/>
    </row>
    <row r="285" spans="11:23" s="149" customFormat="1" x14ac:dyDescent="0.2">
      <c r="K285" s="315"/>
      <c r="L285" s="151"/>
      <c r="M285" s="151"/>
      <c r="N285" s="151"/>
      <c r="O285" s="151"/>
      <c r="P285" s="152"/>
      <c r="Q285" s="152"/>
      <c r="R285" s="152"/>
      <c r="S285" s="152"/>
      <c r="W285" s="146"/>
    </row>
    <row r="286" spans="11:23" s="149" customFormat="1" x14ac:dyDescent="0.2">
      <c r="K286" s="315"/>
      <c r="L286" s="151"/>
      <c r="M286" s="151"/>
      <c r="N286" s="151"/>
      <c r="O286" s="151"/>
      <c r="P286" s="152"/>
      <c r="Q286" s="152"/>
      <c r="R286" s="152"/>
      <c r="S286" s="152"/>
      <c r="W286" s="146"/>
    </row>
    <row r="287" spans="11:23" s="149" customFormat="1" x14ac:dyDescent="0.2">
      <c r="K287" s="315"/>
      <c r="L287" s="151"/>
      <c r="M287" s="151"/>
      <c r="N287" s="151"/>
      <c r="O287" s="151"/>
      <c r="P287" s="152"/>
      <c r="Q287" s="152"/>
      <c r="R287" s="152"/>
      <c r="S287" s="152"/>
      <c r="W287" s="146"/>
    </row>
    <row r="288" spans="11:23" s="149" customFormat="1" x14ac:dyDescent="0.2">
      <c r="K288" s="315"/>
      <c r="L288" s="151"/>
      <c r="M288" s="151"/>
      <c r="N288" s="151"/>
      <c r="O288" s="151"/>
      <c r="P288" s="152"/>
      <c r="Q288" s="152"/>
      <c r="R288" s="152"/>
      <c r="S288" s="152"/>
      <c r="W288" s="146"/>
    </row>
    <row r="289" spans="11:23" s="149" customFormat="1" x14ac:dyDescent="0.2">
      <c r="K289" s="315"/>
      <c r="L289" s="151"/>
      <c r="M289" s="151"/>
      <c r="N289" s="151"/>
      <c r="O289" s="151"/>
      <c r="P289" s="152"/>
      <c r="Q289" s="152"/>
      <c r="R289" s="152"/>
      <c r="S289" s="152"/>
      <c r="W289" s="146"/>
    </row>
  </sheetData>
  <sheetProtection algorithmName="SHA-512" hashValue="tZjBIHSDF9yp7ujsYGT3Net2CDLavtSlw3Fv05Y2g5gAUPmPAyJuE6RhjNkpT/n7WoCRcFvOw6EQFH8C3oeX6g==" saltValue="AVUB/7SQDpwX/VPWDVbUqA==" spinCount="100000" sheet="1" scenarios="1" selectLockedCells="1" selectUnlockedCells="1"/>
  <pageMargins left="0.7" right="0.2" top="0.75" bottom="0.75" header="0.3" footer="0.3"/>
  <pageSetup scale="54"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C245-D28E-EB4F-B877-52CE65F45035}">
  <sheetPr>
    <tabColor theme="7" tint="0.59999389629810485"/>
    <pageSetUpPr fitToPage="1"/>
  </sheetPr>
  <dimension ref="A1:CB257"/>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18" t="s">
        <v>132</v>
      </c>
      <c r="C7" s="121">
        <v>0.96360000000000001</v>
      </c>
      <c r="D7" s="40">
        <v>0.34799999999999998</v>
      </c>
      <c r="E7" s="40">
        <v>0.39600000000000002</v>
      </c>
      <c r="F7" s="339">
        <v>4.8099999999999997E-2</v>
      </c>
      <c r="G7" s="339">
        <v>9.2399999999999996E-2</v>
      </c>
      <c r="H7" s="122">
        <v>7.9000000000000001E-2</v>
      </c>
      <c r="I7" s="119">
        <v>8.9999999999999993E-3</v>
      </c>
      <c r="J7" s="42">
        <v>1.11E-2</v>
      </c>
      <c r="K7" s="313">
        <f>I7/J7</f>
        <v>0.81081081081081074</v>
      </c>
      <c r="L7" s="1">
        <v>6.3E-3</v>
      </c>
      <c r="M7" s="1">
        <v>8.0000000000000004E-4</v>
      </c>
      <c r="N7" s="1">
        <v>5.7999999999999996E-3</v>
      </c>
      <c r="O7" s="91">
        <v>4.4999999999999997E-3</v>
      </c>
      <c r="P7" s="97">
        <v>461</v>
      </c>
      <c r="Q7" s="46">
        <v>50</v>
      </c>
      <c r="R7" s="46">
        <v>61</v>
      </c>
      <c r="S7" s="102">
        <v>150</v>
      </c>
      <c r="T7" s="116">
        <v>5.27</v>
      </c>
      <c r="U7" s="36">
        <v>4.8600000000000003</v>
      </c>
      <c r="V7" s="117">
        <v>5.94</v>
      </c>
      <c r="X7" s="150"/>
    </row>
    <row r="8" spans="1:80" ht="24" customHeight="1" x14ac:dyDescent="0.2">
      <c r="A8" s="30">
        <v>2009</v>
      </c>
      <c r="B8" s="118" t="s">
        <v>133</v>
      </c>
      <c r="C8" s="121">
        <v>0.95069999999999999</v>
      </c>
      <c r="D8" s="40">
        <v>0.44900000000000001</v>
      </c>
      <c r="E8" s="40">
        <v>0.26</v>
      </c>
      <c r="F8" s="339">
        <v>5.4300000000000001E-2</v>
      </c>
      <c r="G8" s="339">
        <v>1.38E-2</v>
      </c>
      <c r="H8" s="122">
        <v>0.17399999999999999</v>
      </c>
      <c r="I8" s="119">
        <v>9.9000000000000008E-3</v>
      </c>
      <c r="J8" s="42">
        <v>1.2E-2</v>
      </c>
      <c r="K8" s="313">
        <f t="shared" ref="K8:K11" si="0">I8/J8</f>
        <v>0.82500000000000007</v>
      </c>
      <c r="L8" s="1">
        <v>7.7999999999999996E-3</v>
      </c>
      <c r="M8" s="1">
        <v>8.9999999999999998E-4</v>
      </c>
      <c r="N8" s="1">
        <v>5.4999999999999997E-3</v>
      </c>
      <c r="O8" s="91">
        <v>4.4000000000000003E-3</v>
      </c>
      <c r="P8" s="97">
        <v>351</v>
      </c>
      <c r="Q8" s="46">
        <v>95</v>
      </c>
      <c r="R8" s="46">
        <v>57</v>
      </c>
      <c r="S8" s="102">
        <v>117</v>
      </c>
      <c r="T8" s="116">
        <v>4.83</v>
      </c>
      <c r="U8" s="36">
        <v>4.3899999999999997</v>
      </c>
      <c r="V8" s="117">
        <v>6.36</v>
      </c>
      <c r="X8" s="150"/>
    </row>
    <row r="9" spans="1:80" ht="24" customHeight="1" x14ac:dyDescent="0.2">
      <c r="A9" s="30">
        <v>2010</v>
      </c>
      <c r="B9" s="118" t="s">
        <v>33</v>
      </c>
      <c r="C9" s="121">
        <v>0.96230000000000004</v>
      </c>
      <c r="D9" s="40">
        <v>0.29599999999999999</v>
      </c>
      <c r="E9" s="40">
        <v>0.29599999999999999</v>
      </c>
      <c r="F9" s="339">
        <v>7.8799999999999995E-2</v>
      </c>
      <c r="G9" s="339">
        <v>1.9E-2</v>
      </c>
      <c r="H9" s="122">
        <v>0.27029999999999998</v>
      </c>
      <c r="I9" s="119">
        <v>1.7899999999999999E-2</v>
      </c>
      <c r="J9" s="42">
        <v>1.6E-2</v>
      </c>
      <c r="K9" s="313">
        <f t="shared" si="0"/>
        <v>1.1187499999999999</v>
      </c>
      <c r="L9" s="1">
        <v>1.2500000000000001E-2</v>
      </c>
      <c r="M9" s="1">
        <v>5.9999999999999995E-4</v>
      </c>
      <c r="N9" s="1">
        <v>3.2000000000000002E-3</v>
      </c>
      <c r="O9" s="91">
        <v>5.7999999999999996E-3</v>
      </c>
      <c r="P9" s="97">
        <v>186</v>
      </c>
      <c r="Q9" s="46">
        <v>28</v>
      </c>
      <c r="R9" s="46">
        <v>18</v>
      </c>
      <c r="S9" s="102">
        <v>226</v>
      </c>
      <c r="T9" s="116">
        <v>4.9400000000000004</v>
      </c>
      <c r="U9" s="36">
        <v>4.51</v>
      </c>
      <c r="V9" s="117">
        <v>6.5</v>
      </c>
      <c r="X9" s="150"/>
    </row>
    <row r="10" spans="1:80" ht="24" customHeight="1" x14ac:dyDescent="0.2">
      <c r="A10" s="30">
        <v>2011</v>
      </c>
      <c r="B10" s="118" t="s">
        <v>34</v>
      </c>
      <c r="C10" s="121">
        <v>0.9456</v>
      </c>
      <c r="D10" s="40">
        <v>0.36499999999999999</v>
      </c>
      <c r="E10" s="40">
        <v>0.42799999999999999</v>
      </c>
      <c r="F10" s="339">
        <v>5.4399999999999997E-2</v>
      </c>
      <c r="G10" s="339">
        <v>0</v>
      </c>
      <c r="H10" s="122">
        <v>9.8000000000000004E-2</v>
      </c>
      <c r="I10" s="119">
        <v>1.24E-2</v>
      </c>
      <c r="J10" s="42">
        <v>8.2000000000000007E-3</v>
      </c>
      <c r="K10" s="313">
        <f t="shared" si="0"/>
        <v>1.5121951219512193</v>
      </c>
      <c r="L10" s="1">
        <v>8.0999999999999996E-3</v>
      </c>
      <c r="M10" s="1">
        <v>7.2000000000000005E-4</v>
      </c>
      <c r="N10" s="1">
        <v>5.7999999999999996E-3</v>
      </c>
      <c r="O10" s="91">
        <v>4.4000000000000003E-3</v>
      </c>
      <c r="P10" s="97">
        <v>67</v>
      </c>
      <c r="Q10" s="46">
        <v>5</v>
      </c>
      <c r="R10" s="46">
        <v>14</v>
      </c>
      <c r="S10" s="102">
        <v>59</v>
      </c>
      <c r="T10" s="116">
        <v>5.7</v>
      </c>
      <c r="U10" s="36">
        <v>5.26</v>
      </c>
      <c r="V10" s="117">
        <v>5.3</v>
      </c>
      <c r="X10" s="150"/>
    </row>
    <row r="11" spans="1:80" ht="31" customHeight="1" x14ac:dyDescent="0.2">
      <c r="A11" s="30">
        <v>2019</v>
      </c>
      <c r="B11" s="133" t="s">
        <v>131</v>
      </c>
      <c r="C11" s="121">
        <v>0.95760000000000001</v>
      </c>
      <c r="D11" s="40">
        <v>0.33200000000000002</v>
      </c>
      <c r="E11" s="40">
        <v>0.36199999999999999</v>
      </c>
      <c r="F11" s="339">
        <v>5.04E-2</v>
      </c>
      <c r="G11" s="339">
        <v>8.2000000000000007E-3</v>
      </c>
      <c r="H11" s="122">
        <v>0.20499999999999999</v>
      </c>
      <c r="I11" s="119">
        <v>1.2500000000000001E-2</v>
      </c>
      <c r="J11" s="42">
        <v>8.3000000000000001E-3</v>
      </c>
      <c r="K11" s="313">
        <f t="shared" si="0"/>
        <v>1.5060240963855422</v>
      </c>
      <c r="L11" s="1">
        <v>7.4999999999999997E-3</v>
      </c>
      <c r="M11" s="1">
        <v>6.9999999999999999E-4</v>
      </c>
      <c r="N11" s="1">
        <v>4.7000000000000002E-3</v>
      </c>
      <c r="O11" s="91">
        <v>2.0999999999999999E-3</v>
      </c>
      <c r="P11" s="97">
        <v>117</v>
      </c>
      <c r="Q11" s="46">
        <v>88</v>
      </c>
      <c r="R11" s="46">
        <v>16.5</v>
      </c>
      <c r="S11" s="102">
        <v>182</v>
      </c>
      <c r="T11" s="116">
        <v>5.41</v>
      </c>
      <c r="U11" s="36">
        <v>4.96</v>
      </c>
      <c r="V11" s="117">
        <v>6.8</v>
      </c>
      <c r="X11" s="150"/>
    </row>
    <row r="12" spans="1:80" ht="24" customHeight="1" x14ac:dyDescent="0.2">
      <c r="A12" s="4"/>
      <c r="B12" s="132"/>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sheetData>
  <sheetProtection algorithmName="SHA-512" hashValue="JHAYK99vcu8M6B7eitEStcbz2PFWPhqHJ3ldkOnbOw4w79bdX1U/nTeNkFX1OUhe6Nj/ZxpymV4JSPtCbE9auA==" saltValue="tnyu8HxzmmLXwosuQzND/Q==" spinCount="100000" sheet="1" scenarios="1" selectLockedCells="1" selectUnlockedCells="1"/>
  <pageMargins left="0.7" right="0.2" top="0.75" bottom="0.75" header="0.3" footer="0.3"/>
  <pageSetup scale="54"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A979-E607-4A41-99A0-0C774224942A}">
  <dimension ref="B3:O13"/>
  <sheetViews>
    <sheetView workbookViewId="0">
      <selection activeCell="C12" sqref="C12"/>
    </sheetView>
  </sheetViews>
  <sheetFormatPr baseColWidth="10" defaultRowHeight="16" x14ac:dyDescent="0.2"/>
  <cols>
    <col min="3" max="3" width="9.5" customWidth="1"/>
    <col min="4" max="4" width="3.6640625" customWidth="1"/>
    <col min="5" max="5" width="10.83203125" style="5"/>
    <col min="6" max="6" width="4.83203125" style="5" customWidth="1"/>
    <col min="7" max="7" width="10.83203125" style="5"/>
    <col min="8" max="8" width="4.83203125" style="5" customWidth="1"/>
    <col min="9" max="9" width="10.83203125" style="5"/>
    <col min="10" max="10" width="4" customWidth="1"/>
    <col min="12" max="12" width="4.83203125" customWidth="1"/>
    <col min="14" max="14" width="4.83203125" customWidth="1"/>
  </cols>
  <sheetData>
    <row r="3" spans="2:15" ht="29" x14ac:dyDescent="0.35">
      <c r="B3" s="8" t="s">
        <v>10</v>
      </c>
    </row>
    <row r="6" spans="2:15" ht="17" thickBot="1" x14ac:dyDescent="0.25"/>
    <row r="7" spans="2:15" s="26" customFormat="1" ht="21" x14ac:dyDescent="0.25">
      <c r="B7" s="347" t="s">
        <v>11</v>
      </c>
      <c r="C7" s="348"/>
      <c r="D7" s="20"/>
      <c r="E7" s="21"/>
      <c r="F7" s="22"/>
      <c r="G7" s="23" t="s">
        <v>18</v>
      </c>
      <c r="H7" s="22"/>
      <c r="I7" s="24"/>
      <c r="J7" s="20"/>
      <c r="K7" s="21"/>
      <c r="L7" s="22"/>
      <c r="M7" s="23" t="s">
        <v>19</v>
      </c>
      <c r="N7" s="22"/>
      <c r="O7" s="25"/>
    </row>
    <row r="8" spans="2:15" x14ac:dyDescent="0.2">
      <c r="B8" s="9" t="s">
        <v>1</v>
      </c>
      <c r="C8" s="27">
        <v>0.95720000000000005</v>
      </c>
      <c r="D8" s="10"/>
      <c r="E8" s="6"/>
      <c r="F8" s="6"/>
      <c r="G8" s="6" t="s">
        <v>17</v>
      </c>
      <c r="H8" s="6"/>
      <c r="I8" s="6"/>
      <c r="J8" s="10"/>
      <c r="K8" s="6"/>
      <c r="L8" s="6"/>
      <c r="M8" s="6" t="s">
        <v>17</v>
      </c>
      <c r="N8" s="6"/>
      <c r="O8" s="11"/>
    </row>
    <row r="9" spans="2:15" x14ac:dyDescent="0.2">
      <c r="B9" s="12" t="s">
        <v>2</v>
      </c>
      <c r="C9" s="27">
        <v>0.318</v>
      </c>
      <c r="D9" s="10"/>
      <c r="E9" s="7">
        <f>C9</f>
        <v>0.318</v>
      </c>
      <c r="F9" s="6" t="s">
        <v>16</v>
      </c>
      <c r="G9" s="3">
        <v>4</v>
      </c>
      <c r="H9" s="6" t="s">
        <v>15</v>
      </c>
      <c r="I9" s="6">
        <f>E9*G9</f>
        <v>1.272</v>
      </c>
      <c r="J9" s="10"/>
      <c r="K9" s="7">
        <f>E9</f>
        <v>0.318</v>
      </c>
      <c r="L9" s="6" t="s">
        <v>16</v>
      </c>
      <c r="M9" s="3">
        <v>3.5</v>
      </c>
      <c r="N9" s="6" t="s">
        <v>15</v>
      </c>
      <c r="O9" s="11">
        <f>K9*M9</f>
        <v>1.113</v>
      </c>
    </row>
    <row r="10" spans="2:15" x14ac:dyDescent="0.2">
      <c r="B10" s="12" t="s">
        <v>3</v>
      </c>
      <c r="C10" s="27">
        <v>0.39600000000000002</v>
      </c>
      <c r="D10" s="10"/>
      <c r="E10" s="7">
        <f>C10</f>
        <v>0.39600000000000002</v>
      </c>
      <c r="F10" s="6" t="s">
        <v>16</v>
      </c>
      <c r="G10" s="3">
        <v>9</v>
      </c>
      <c r="H10" s="6" t="s">
        <v>15</v>
      </c>
      <c r="I10" s="6">
        <f>E10*G10</f>
        <v>3.5640000000000001</v>
      </c>
      <c r="J10" s="10"/>
      <c r="K10" s="7">
        <f t="shared" ref="K10:K12" si="0">E10</f>
        <v>0.39600000000000002</v>
      </c>
      <c r="L10" s="6" t="s">
        <v>16</v>
      </c>
      <c r="M10" s="3">
        <v>8.5</v>
      </c>
      <c r="N10" s="6" t="s">
        <v>15</v>
      </c>
      <c r="O10" s="11">
        <f>K10*M10</f>
        <v>3.3660000000000001</v>
      </c>
    </row>
    <row r="11" spans="2:15" x14ac:dyDescent="0.2">
      <c r="B11" s="9" t="s">
        <v>12</v>
      </c>
      <c r="C11" s="27">
        <v>4.4299999999999999E-2</v>
      </c>
      <c r="D11" s="10"/>
      <c r="E11" s="7"/>
      <c r="F11" s="6"/>
      <c r="G11" s="3"/>
      <c r="H11" s="6"/>
      <c r="I11" s="6"/>
      <c r="J11" s="10"/>
      <c r="K11" s="7"/>
      <c r="L11" s="6"/>
      <c r="M11" s="3"/>
      <c r="N11" s="6"/>
      <c r="O11" s="11"/>
    </row>
    <row r="12" spans="2:15" ht="27" customHeight="1" x14ac:dyDescent="0.2">
      <c r="B12" s="12" t="s">
        <v>13</v>
      </c>
      <c r="C12" s="41">
        <f>C8-C9-C10-C11</f>
        <v>0.19889999999999997</v>
      </c>
      <c r="D12" s="10"/>
      <c r="E12" s="7">
        <f>C12</f>
        <v>0.19889999999999997</v>
      </c>
      <c r="F12" s="6" t="s">
        <v>16</v>
      </c>
      <c r="G12" s="3">
        <v>4</v>
      </c>
      <c r="H12" s="6" t="s">
        <v>15</v>
      </c>
      <c r="I12" s="6">
        <f>E12*G12</f>
        <v>0.79559999999999986</v>
      </c>
      <c r="J12" s="10"/>
      <c r="K12" s="7">
        <f t="shared" si="0"/>
        <v>0.19889999999999997</v>
      </c>
      <c r="L12" s="6" t="s">
        <v>16</v>
      </c>
      <c r="M12" s="3">
        <v>3.5</v>
      </c>
      <c r="N12" s="6" t="s">
        <v>15</v>
      </c>
      <c r="O12" s="11">
        <f>K12*M12</f>
        <v>0.69614999999999982</v>
      </c>
    </row>
    <row r="13" spans="2:15" ht="17" thickBot="1" x14ac:dyDescent="0.25">
      <c r="B13" s="13" t="s">
        <v>14</v>
      </c>
      <c r="C13" s="14">
        <f>SUM(C9:C12)</f>
        <v>0.95719999999999994</v>
      </c>
      <c r="D13" s="15"/>
      <c r="E13" s="16"/>
      <c r="F13" s="17"/>
      <c r="G13" s="17"/>
      <c r="H13" s="17"/>
      <c r="I13" s="18">
        <f>SUM(I9:I12)</f>
        <v>5.6316000000000006</v>
      </c>
      <c r="J13" s="15"/>
      <c r="K13" s="16"/>
      <c r="L13" s="17"/>
      <c r="M13" s="17"/>
      <c r="N13" s="17"/>
      <c r="O13" s="19">
        <f>SUM(O9:O12)</f>
        <v>5.1751500000000004</v>
      </c>
    </row>
  </sheetData>
  <mergeCells count="1">
    <mergeCell ref="B7:C7"/>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0B67-E0A6-E042-8688-47F3D4F925FB}">
  <sheetPr>
    <tabColor theme="9" tint="0.39997558519241921"/>
    <pageSetUpPr fitToPage="1"/>
  </sheetPr>
  <dimension ref="A1:CB257"/>
  <sheetViews>
    <sheetView zoomScaleNormal="100" workbookViewId="0">
      <selection activeCell="T51" sqref="T51:U51"/>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94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31"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192" t="s">
        <v>176</v>
      </c>
      <c r="B4" s="192"/>
      <c r="C4" s="193">
        <v>6.3200000000000006E-2</v>
      </c>
      <c r="D4" s="194">
        <v>5.1299999999999998E-2</v>
      </c>
      <c r="E4" s="194">
        <v>7.6200000000000004E-2</v>
      </c>
      <c r="F4" s="194">
        <v>6.7299999999999999E-2</v>
      </c>
      <c r="G4" s="332" t="s">
        <v>166</v>
      </c>
      <c r="H4" s="195" t="s">
        <v>89</v>
      </c>
      <c r="I4" s="196">
        <v>0.2</v>
      </c>
      <c r="J4" s="197">
        <v>0.2</v>
      </c>
      <c r="K4" s="330"/>
      <c r="L4" s="197">
        <v>0.2</v>
      </c>
      <c r="M4" s="197">
        <v>0.2</v>
      </c>
      <c r="N4" s="197">
        <v>0.2</v>
      </c>
      <c r="O4" s="198">
        <v>0.2</v>
      </c>
      <c r="P4" s="196">
        <v>0.2</v>
      </c>
      <c r="Q4" s="197">
        <v>0.2</v>
      </c>
      <c r="R4" s="197">
        <v>0.2</v>
      </c>
      <c r="S4" s="198">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2007</v>
      </c>
      <c r="B7" s="232" t="s">
        <v>96</v>
      </c>
      <c r="C7" s="233">
        <v>0.94699999999999995</v>
      </c>
      <c r="D7" s="234">
        <v>0.33100000000000002</v>
      </c>
      <c r="E7" s="234">
        <v>0.41299999999999998</v>
      </c>
      <c r="F7" s="334">
        <v>8.14E-2</v>
      </c>
      <c r="G7" s="334">
        <v>6.9800000000000001E-2</v>
      </c>
      <c r="H7" s="235">
        <v>5.2299999999999999E-2</v>
      </c>
      <c r="I7" s="236">
        <v>1.7399999999999999E-2</v>
      </c>
      <c r="J7" s="237">
        <v>1.54E-2</v>
      </c>
      <c r="K7" s="326">
        <f>I7/J7</f>
        <v>1.1298701298701297</v>
      </c>
      <c r="L7" s="238">
        <v>1.6299999999999999E-2</v>
      </c>
      <c r="M7" s="238">
        <v>9.5E-4</v>
      </c>
      <c r="N7" s="238">
        <v>6.7999999999999996E-3</v>
      </c>
      <c r="O7" s="239">
        <v>4.5999999999999999E-3</v>
      </c>
      <c r="P7" s="240">
        <v>68</v>
      </c>
      <c r="Q7" s="241">
        <v>9</v>
      </c>
      <c r="R7" s="241">
        <v>18</v>
      </c>
      <c r="S7" s="242">
        <v>94</v>
      </c>
      <c r="T7" s="243">
        <v>5.25</v>
      </c>
      <c r="U7" s="244">
        <v>4.8499999999999996</v>
      </c>
      <c r="V7" s="245">
        <v>6.4</v>
      </c>
      <c r="X7" s="246"/>
    </row>
    <row r="8" spans="1:80" ht="24" customHeight="1" x14ac:dyDescent="0.2">
      <c r="A8" s="231">
        <v>2008</v>
      </c>
      <c r="B8" s="232" t="s">
        <v>97</v>
      </c>
      <c r="C8" s="233">
        <v>0.95299999999999996</v>
      </c>
      <c r="D8" s="234">
        <v>0.33300000000000002</v>
      </c>
      <c r="E8" s="234">
        <v>0.40899999999999997</v>
      </c>
      <c r="F8" s="334">
        <v>8.8499999999999995E-2</v>
      </c>
      <c r="G8" s="334">
        <v>1.1599999999999999E-2</v>
      </c>
      <c r="H8" s="235">
        <v>0.111</v>
      </c>
      <c r="I8" s="236">
        <v>1.41E-2</v>
      </c>
      <c r="J8" s="237">
        <v>1.0999999999999999E-2</v>
      </c>
      <c r="K8" s="326">
        <f t="shared" ref="K8:K51" si="0">I8/J8</f>
        <v>1.281818181818182</v>
      </c>
      <c r="L8" s="238">
        <v>1.12E-2</v>
      </c>
      <c r="M8" s="238">
        <v>7.2000000000000005E-4</v>
      </c>
      <c r="N8" s="238">
        <v>5.4000000000000003E-3</v>
      </c>
      <c r="O8" s="239">
        <v>2.8E-3</v>
      </c>
      <c r="P8" s="240">
        <v>57</v>
      </c>
      <c r="Q8" s="241">
        <v>8</v>
      </c>
      <c r="R8" s="241">
        <v>15</v>
      </c>
      <c r="S8" s="242">
        <v>87</v>
      </c>
      <c r="T8" s="243">
        <v>5.46</v>
      </c>
      <c r="U8" s="244">
        <v>5.03</v>
      </c>
      <c r="V8" s="245">
        <v>6.2</v>
      </c>
      <c r="X8" s="246"/>
    </row>
    <row r="9" spans="1:80" ht="24" customHeight="1" x14ac:dyDescent="0.2">
      <c r="A9" s="231">
        <v>2008</v>
      </c>
      <c r="B9" s="232" t="s">
        <v>21</v>
      </c>
      <c r="C9" s="233">
        <v>0.95709999999999995</v>
      </c>
      <c r="D9" s="234">
        <v>0.38400000000000001</v>
      </c>
      <c r="E9" s="234">
        <v>0.41799999999999998</v>
      </c>
      <c r="F9" s="334">
        <v>5.3600000000000002E-2</v>
      </c>
      <c r="G9" s="334">
        <v>0</v>
      </c>
      <c r="H9" s="235">
        <v>0.10199999999999999</v>
      </c>
      <c r="I9" s="236">
        <v>1.2699999999999999E-2</v>
      </c>
      <c r="J9" s="237">
        <v>8.0999999999999996E-3</v>
      </c>
      <c r="K9" s="326">
        <f t="shared" si="0"/>
        <v>1.5679012345679013</v>
      </c>
      <c r="L9" s="238">
        <v>8.3000000000000001E-3</v>
      </c>
      <c r="M9" s="238">
        <v>6.9999999999999999E-4</v>
      </c>
      <c r="N9" s="238">
        <v>6.0000000000000001E-3</v>
      </c>
      <c r="O9" s="239">
        <v>4.7999999999999996E-3</v>
      </c>
      <c r="P9" s="240">
        <v>67.900000000000006</v>
      </c>
      <c r="Q9" s="241">
        <v>5.5</v>
      </c>
      <c r="R9" s="241">
        <v>13</v>
      </c>
      <c r="S9" s="242">
        <v>65.3</v>
      </c>
      <c r="T9" s="243">
        <v>5.7</v>
      </c>
      <c r="U9" s="244">
        <v>5.25</v>
      </c>
      <c r="V9" s="245">
        <v>6.2</v>
      </c>
      <c r="X9" s="246"/>
    </row>
    <row r="10" spans="1:80" ht="24" customHeight="1" x14ac:dyDescent="0.2">
      <c r="A10" s="231">
        <v>2008</v>
      </c>
      <c r="B10" s="232" t="s">
        <v>98</v>
      </c>
      <c r="C10" s="233">
        <v>0.94399999999999995</v>
      </c>
      <c r="D10" s="234">
        <v>0.34300000000000003</v>
      </c>
      <c r="E10" s="234">
        <v>0.41199999999999998</v>
      </c>
      <c r="F10" s="334">
        <v>8.14E-2</v>
      </c>
      <c r="G10" s="334">
        <v>6.8400000000000002E-2</v>
      </c>
      <c r="H10" s="235">
        <v>3.9E-2</v>
      </c>
      <c r="I10" s="236">
        <v>1.89E-2</v>
      </c>
      <c r="J10" s="237">
        <v>1.6500000000000001E-2</v>
      </c>
      <c r="K10" s="326">
        <f t="shared" si="0"/>
        <v>1.1454545454545455</v>
      </c>
      <c r="L10" s="238">
        <v>1.6500000000000001E-2</v>
      </c>
      <c r="M10" s="238">
        <v>9.7999999999999997E-4</v>
      </c>
      <c r="N10" s="238">
        <v>7.1000000000000004E-3</v>
      </c>
      <c r="O10" s="239">
        <v>4.7000000000000002E-3</v>
      </c>
      <c r="P10" s="240">
        <v>65</v>
      </c>
      <c r="Q10" s="241">
        <v>7</v>
      </c>
      <c r="R10" s="241">
        <v>13</v>
      </c>
      <c r="S10" s="242">
        <v>91</v>
      </c>
      <c r="T10" s="243">
        <v>5.24</v>
      </c>
      <c r="U10" s="244">
        <v>4.84</v>
      </c>
      <c r="V10" s="245">
        <v>6.2</v>
      </c>
      <c r="X10" s="246"/>
    </row>
    <row r="11" spans="1:80" ht="24" customHeight="1" x14ac:dyDescent="0.2">
      <c r="A11" s="231">
        <v>2009</v>
      </c>
      <c r="B11" s="232" t="s">
        <v>111</v>
      </c>
      <c r="C11" s="233">
        <v>0.94</v>
      </c>
      <c r="D11" s="234">
        <v>0.33500000000000002</v>
      </c>
      <c r="E11" s="234">
        <v>0.39700000000000002</v>
      </c>
      <c r="F11" s="334">
        <v>8.4199999999999997E-2</v>
      </c>
      <c r="G11" s="334">
        <v>5.6899999999999999E-2</v>
      </c>
      <c r="H11" s="235">
        <v>6.7000000000000004E-2</v>
      </c>
      <c r="I11" s="236">
        <v>1.77E-2</v>
      </c>
      <c r="J11" s="237">
        <v>1.47E-2</v>
      </c>
      <c r="K11" s="326">
        <f t="shared" si="0"/>
        <v>1.2040816326530612</v>
      </c>
      <c r="L11" s="238">
        <v>1.55E-2</v>
      </c>
      <c r="M11" s="238">
        <v>8.4999999999999995E-4</v>
      </c>
      <c r="N11" s="238">
        <v>6.4000000000000003E-3</v>
      </c>
      <c r="O11" s="239">
        <v>4.3E-3</v>
      </c>
      <c r="P11" s="240">
        <v>43</v>
      </c>
      <c r="Q11" s="241">
        <v>5</v>
      </c>
      <c r="R11" s="241">
        <v>19</v>
      </c>
      <c r="S11" s="242">
        <v>93</v>
      </c>
      <c r="T11" s="243">
        <v>5.18</v>
      </c>
      <c r="U11" s="244">
        <v>4.78</v>
      </c>
      <c r="V11" s="245">
        <v>5.6</v>
      </c>
      <c r="X11" s="246"/>
    </row>
    <row r="12" spans="1:80" ht="24" customHeight="1" x14ac:dyDescent="0.2">
      <c r="A12" s="231">
        <v>2009</v>
      </c>
      <c r="B12" s="232" t="s">
        <v>99</v>
      </c>
      <c r="C12" s="233">
        <v>0.94</v>
      </c>
      <c r="D12" s="234">
        <v>0.35499999999999998</v>
      </c>
      <c r="E12" s="234">
        <v>0.41499999999999998</v>
      </c>
      <c r="F12" s="334">
        <v>5.4100000000000002E-2</v>
      </c>
      <c r="G12" s="334">
        <v>1.54E-2</v>
      </c>
      <c r="H12" s="235">
        <v>0.10100000000000001</v>
      </c>
      <c r="I12" s="236">
        <v>1.34E-2</v>
      </c>
      <c r="J12" s="237">
        <v>8.6E-3</v>
      </c>
      <c r="K12" s="326">
        <f t="shared" si="0"/>
        <v>1.558139534883721</v>
      </c>
      <c r="L12" s="238">
        <v>1.23E-2</v>
      </c>
      <c r="M12" s="238">
        <v>9.7000000000000005E-4</v>
      </c>
      <c r="N12" s="238">
        <v>6.1999999999999998E-3</v>
      </c>
      <c r="O12" s="239">
        <v>5.3E-3</v>
      </c>
      <c r="P12" s="240">
        <v>74</v>
      </c>
      <c r="Q12" s="241">
        <v>5</v>
      </c>
      <c r="R12" s="241">
        <v>15</v>
      </c>
      <c r="S12" s="242">
        <v>73</v>
      </c>
      <c r="T12" s="243">
        <v>5.56</v>
      </c>
      <c r="U12" s="244">
        <v>5.12</v>
      </c>
      <c r="V12" s="245">
        <v>5.6</v>
      </c>
      <c r="X12" s="246"/>
    </row>
    <row r="13" spans="1:80" ht="24" customHeight="1" x14ac:dyDescent="0.2">
      <c r="A13" s="231">
        <v>2009</v>
      </c>
      <c r="B13" s="232" t="s">
        <v>100</v>
      </c>
      <c r="C13" s="233">
        <v>0.94199999999999995</v>
      </c>
      <c r="D13" s="234">
        <v>0.35499999999999998</v>
      </c>
      <c r="E13" s="234">
        <v>0.40300000000000002</v>
      </c>
      <c r="F13" s="334">
        <v>5.8700000000000002E-2</v>
      </c>
      <c r="G13" s="334">
        <v>5.0000000000000001E-3</v>
      </c>
      <c r="H13" s="235">
        <v>0.121</v>
      </c>
      <c r="I13" s="236">
        <v>1.06E-2</v>
      </c>
      <c r="J13" s="237">
        <v>6.1999999999999998E-3</v>
      </c>
      <c r="K13" s="326">
        <f t="shared" si="0"/>
        <v>1.7096774193548387</v>
      </c>
      <c r="L13" s="238">
        <v>9.1000000000000004E-3</v>
      </c>
      <c r="M13" s="238">
        <v>7.9000000000000001E-4</v>
      </c>
      <c r="N13" s="238">
        <v>5.7000000000000002E-3</v>
      </c>
      <c r="O13" s="239">
        <v>4.4000000000000003E-3</v>
      </c>
      <c r="P13" s="240">
        <v>63</v>
      </c>
      <c r="Q13" s="241">
        <v>6</v>
      </c>
      <c r="R13" s="241">
        <v>15</v>
      </c>
      <c r="S13" s="242">
        <v>59</v>
      </c>
      <c r="T13" s="243">
        <v>5.53</v>
      </c>
      <c r="U13" s="244">
        <v>5.09</v>
      </c>
      <c r="V13" s="245">
        <v>5.6</v>
      </c>
      <c r="X13" s="246"/>
    </row>
    <row r="14" spans="1:80" ht="24" customHeight="1" x14ac:dyDescent="0.2">
      <c r="A14" s="231">
        <v>2009</v>
      </c>
      <c r="B14" s="232" t="s">
        <v>101</v>
      </c>
      <c r="C14" s="233">
        <v>0.94199999999999995</v>
      </c>
      <c r="D14" s="234">
        <v>0.33300000000000002</v>
      </c>
      <c r="E14" s="234">
        <v>0.42899999999999999</v>
      </c>
      <c r="F14" s="334">
        <v>5.4600000000000003E-2</v>
      </c>
      <c r="G14" s="334">
        <v>1.1299999999999999E-2</v>
      </c>
      <c r="H14" s="235">
        <v>0.115</v>
      </c>
      <c r="I14" s="236">
        <v>8.8999999999999999E-3</v>
      </c>
      <c r="J14" s="237">
        <v>5.3E-3</v>
      </c>
      <c r="K14" s="326">
        <f t="shared" si="0"/>
        <v>1.679245283018868</v>
      </c>
      <c r="L14" s="238">
        <v>7.9000000000000008E-3</v>
      </c>
      <c r="M14" s="238">
        <v>6.4000000000000005E-4</v>
      </c>
      <c r="N14" s="238">
        <v>4.4000000000000003E-3</v>
      </c>
      <c r="O14" s="239">
        <v>3.0000000000000001E-3</v>
      </c>
      <c r="P14" s="240">
        <v>50</v>
      </c>
      <c r="Q14" s="241">
        <v>5</v>
      </c>
      <c r="R14" s="241">
        <v>12</v>
      </c>
      <c r="S14" s="242">
        <v>48</v>
      </c>
      <c r="T14" s="243">
        <v>5.65</v>
      </c>
      <c r="U14" s="244">
        <v>5.21</v>
      </c>
      <c r="V14" s="245">
        <v>5.6</v>
      </c>
      <c r="X14" s="246"/>
    </row>
    <row r="15" spans="1:80" ht="24" customHeight="1" x14ac:dyDescent="0.2">
      <c r="A15" s="231">
        <v>2009</v>
      </c>
      <c r="B15" s="232" t="s">
        <v>102</v>
      </c>
      <c r="C15" s="233">
        <v>0.93500000000000005</v>
      </c>
      <c r="D15" s="234">
        <v>0.34</v>
      </c>
      <c r="E15" s="234">
        <v>0.40400000000000003</v>
      </c>
      <c r="F15" s="334">
        <v>6.0400000000000002E-2</v>
      </c>
      <c r="G15" s="334">
        <v>1.4500000000000001E-2</v>
      </c>
      <c r="H15" s="235">
        <v>0.11600000000000001</v>
      </c>
      <c r="I15" s="236">
        <v>1.0800000000000001E-2</v>
      </c>
      <c r="J15" s="237">
        <v>6.4000000000000003E-3</v>
      </c>
      <c r="K15" s="326">
        <f t="shared" si="0"/>
        <v>1.6875</v>
      </c>
      <c r="L15" s="238">
        <v>9.1999999999999998E-3</v>
      </c>
      <c r="M15" s="238">
        <v>8.0000000000000004E-4</v>
      </c>
      <c r="N15" s="238">
        <v>5.3E-3</v>
      </c>
      <c r="O15" s="239">
        <v>3.5999999999999999E-3</v>
      </c>
      <c r="P15" s="240">
        <v>64</v>
      </c>
      <c r="Q15" s="241">
        <v>6</v>
      </c>
      <c r="R15" s="241">
        <v>14</v>
      </c>
      <c r="S15" s="242">
        <v>59</v>
      </c>
      <c r="T15" s="243">
        <v>5.46</v>
      </c>
      <c r="U15" s="244">
        <v>5.03</v>
      </c>
      <c r="V15" s="245">
        <v>5.6</v>
      </c>
      <c r="X15" s="246"/>
    </row>
    <row r="16" spans="1:80" ht="24" customHeight="1" x14ac:dyDescent="0.2">
      <c r="A16" s="231">
        <v>2009</v>
      </c>
      <c r="B16" s="232" t="s">
        <v>103</v>
      </c>
      <c r="C16" s="233">
        <v>0.95099999999999996</v>
      </c>
      <c r="D16" s="234">
        <v>0.34899999999999998</v>
      </c>
      <c r="E16" s="234">
        <v>0.41299999999999998</v>
      </c>
      <c r="F16" s="334">
        <v>5.5199999999999999E-2</v>
      </c>
      <c r="G16" s="334">
        <v>3.6400000000000002E-2</v>
      </c>
      <c r="H16" s="235">
        <v>9.7000000000000003E-2</v>
      </c>
      <c r="I16" s="236">
        <v>1.12E-2</v>
      </c>
      <c r="J16" s="237">
        <v>7.3000000000000001E-3</v>
      </c>
      <c r="K16" s="326">
        <f t="shared" si="0"/>
        <v>1.5342465753424657</v>
      </c>
      <c r="L16" s="238">
        <v>1.0200000000000001E-2</v>
      </c>
      <c r="M16" s="238">
        <v>8.9999999999999998E-4</v>
      </c>
      <c r="N16" s="238">
        <v>5.3E-3</v>
      </c>
      <c r="O16" s="239">
        <v>4.4999999999999997E-3</v>
      </c>
      <c r="P16" s="240">
        <v>22</v>
      </c>
      <c r="Q16" s="241">
        <v>6</v>
      </c>
      <c r="R16" s="241">
        <v>16</v>
      </c>
      <c r="S16" s="242">
        <v>64</v>
      </c>
      <c r="T16" s="243">
        <v>5.5</v>
      </c>
      <c r="U16" s="244">
        <v>5.07</v>
      </c>
      <c r="V16" s="245">
        <v>5.6</v>
      </c>
      <c r="X16" s="246"/>
    </row>
    <row r="17" spans="1:24" ht="24" customHeight="1" x14ac:dyDescent="0.2">
      <c r="A17" s="231">
        <v>2009</v>
      </c>
      <c r="B17" s="232" t="s">
        <v>104</v>
      </c>
      <c r="C17" s="233">
        <v>0.94099999999999995</v>
      </c>
      <c r="D17" s="234">
        <v>0.34399999999999997</v>
      </c>
      <c r="E17" s="234">
        <v>0.39600000000000002</v>
      </c>
      <c r="F17" s="334">
        <v>7.6799999999999993E-2</v>
      </c>
      <c r="G17" s="334">
        <v>7.7999999999999996E-3</v>
      </c>
      <c r="H17" s="235">
        <v>0.11700000000000001</v>
      </c>
      <c r="I17" s="236">
        <v>1.23E-2</v>
      </c>
      <c r="J17" s="237">
        <v>9.7000000000000003E-3</v>
      </c>
      <c r="K17" s="326">
        <f t="shared" si="0"/>
        <v>1.268041237113402</v>
      </c>
      <c r="L17" s="238">
        <v>1.0699999999999999E-2</v>
      </c>
      <c r="M17" s="238">
        <v>5.9999999999999995E-4</v>
      </c>
      <c r="N17" s="238">
        <v>4.8999999999999998E-3</v>
      </c>
      <c r="O17" s="239">
        <v>2.7000000000000001E-3</v>
      </c>
      <c r="P17" s="240">
        <v>50</v>
      </c>
      <c r="Q17" s="241">
        <v>4</v>
      </c>
      <c r="R17" s="241">
        <v>11</v>
      </c>
      <c r="S17" s="242">
        <v>75</v>
      </c>
      <c r="T17" s="243">
        <v>5.41</v>
      </c>
      <c r="U17" s="244">
        <v>4.9800000000000004</v>
      </c>
      <c r="V17" s="245">
        <v>6.1</v>
      </c>
      <c r="X17" s="246"/>
    </row>
    <row r="18" spans="1:24" ht="24" customHeight="1" x14ac:dyDescent="0.2">
      <c r="A18" s="231">
        <v>2009</v>
      </c>
      <c r="B18" s="232" t="s">
        <v>105</v>
      </c>
      <c r="C18" s="233">
        <v>0.95899999999999996</v>
      </c>
      <c r="D18" s="234">
        <v>0.371</v>
      </c>
      <c r="E18" s="234">
        <v>0.41699999999999998</v>
      </c>
      <c r="F18" s="334">
        <v>5.8000000000000003E-2</v>
      </c>
      <c r="G18" s="334">
        <v>0</v>
      </c>
      <c r="H18" s="235">
        <v>0.113</v>
      </c>
      <c r="I18" s="236">
        <v>1.0800000000000001E-2</v>
      </c>
      <c r="J18" s="237">
        <v>6.1999999999999998E-3</v>
      </c>
      <c r="K18" s="326">
        <f t="shared" si="0"/>
        <v>1.741935483870968</v>
      </c>
      <c r="L18" s="238">
        <v>8.6E-3</v>
      </c>
      <c r="M18" s="238">
        <v>6.8000000000000005E-4</v>
      </c>
      <c r="N18" s="238">
        <v>5.4999999999999997E-3</v>
      </c>
      <c r="O18" s="239">
        <v>4.5999999999999999E-3</v>
      </c>
      <c r="P18" s="240">
        <v>62</v>
      </c>
      <c r="Q18" s="241">
        <v>5</v>
      </c>
      <c r="R18" s="241">
        <v>14</v>
      </c>
      <c r="S18" s="242">
        <v>54</v>
      </c>
      <c r="T18" s="243">
        <v>5.69</v>
      </c>
      <c r="U18" s="244">
        <v>5.24</v>
      </c>
      <c r="V18" s="245">
        <v>7.3</v>
      </c>
      <c r="X18" s="246"/>
    </row>
    <row r="19" spans="1:24" ht="24" customHeight="1" x14ac:dyDescent="0.2">
      <c r="A19" s="231">
        <v>2009</v>
      </c>
      <c r="B19" s="232" t="s">
        <v>106</v>
      </c>
      <c r="C19" s="233">
        <v>0.95599999999999996</v>
      </c>
      <c r="D19" s="234">
        <v>0.38800000000000001</v>
      </c>
      <c r="E19" s="234">
        <v>0.42199999999999999</v>
      </c>
      <c r="F19" s="334">
        <v>5.5800000000000002E-2</v>
      </c>
      <c r="G19" s="334">
        <v>0</v>
      </c>
      <c r="H19" s="235">
        <v>0.09</v>
      </c>
      <c r="I19" s="236">
        <v>1.29E-2</v>
      </c>
      <c r="J19" s="237">
        <v>8.5000000000000006E-3</v>
      </c>
      <c r="K19" s="326">
        <f t="shared" si="0"/>
        <v>1.5176470588235293</v>
      </c>
      <c r="L19" s="238">
        <v>8.6999999999999994E-3</v>
      </c>
      <c r="M19" s="238">
        <v>7.9000000000000001E-4</v>
      </c>
      <c r="N19" s="238">
        <v>6.1000000000000004E-3</v>
      </c>
      <c r="O19" s="239">
        <v>5.0000000000000001E-3</v>
      </c>
      <c r="P19" s="240">
        <v>75</v>
      </c>
      <c r="Q19" s="241">
        <v>7</v>
      </c>
      <c r="R19" s="241">
        <v>17</v>
      </c>
      <c r="S19" s="242">
        <v>71</v>
      </c>
      <c r="T19" s="243">
        <v>5.71</v>
      </c>
      <c r="U19" s="244">
        <v>5.26</v>
      </c>
      <c r="V19" s="245">
        <v>6.5</v>
      </c>
      <c r="X19" s="246"/>
    </row>
    <row r="20" spans="1:24" ht="24" customHeight="1" x14ac:dyDescent="0.2">
      <c r="A20" s="231">
        <v>2010</v>
      </c>
      <c r="B20" s="232" t="s">
        <v>107</v>
      </c>
      <c r="C20" s="233">
        <v>0.94299999999999995</v>
      </c>
      <c r="D20" s="234">
        <v>0.38200000000000001</v>
      </c>
      <c r="E20" s="234">
        <v>0.42599999999999999</v>
      </c>
      <c r="F20" s="334">
        <v>5.3699999999999998E-2</v>
      </c>
      <c r="G20" s="334">
        <v>0</v>
      </c>
      <c r="H20" s="235">
        <v>8.5000000000000006E-2</v>
      </c>
      <c r="I20" s="236">
        <v>1.0500000000000001E-2</v>
      </c>
      <c r="J20" s="237">
        <v>6.8999999999999999E-3</v>
      </c>
      <c r="K20" s="326">
        <f t="shared" si="0"/>
        <v>1.5217391304347827</v>
      </c>
      <c r="L20" s="238">
        <v>7.4999999999999997E-3</v>
      </c>
      <c r="M20" s="238">
        <v>5.9999999999999995E-4</v>
      </c>
      <c r="N20" s="238">
        <v>5.1999999999999998E-3</v>
      </c>
      <c r="O20" s="239">
        <v>4.3E-3</v>
      </c>
      <c r="P20" s="240">
        <v>67</v>
      </c>
      <c r="Q20" s="241">
        <v>5</v>
      </c>
      <c r="R20" s="241">
        <v>14</v>
      </c>
      <c r="S20" s="242">
        <v>48</v>
      </c>
      <c r="T20" s="243">
        <v>5.69</v>
      </c>
      <c r="U20" s="244">
        <v>5.24</v>
      </c>
      <c r="V20" s="245">
        <v>6.3</v>
      </c>
      <c r="X20" s="246"/>
    </row>
    <row r="21" spans="1:24" ht="24" customHeight="1" x14ac:dyDescent="0.2">
      <c r="A21" s="231">
        <v>2010</v>
      </c>
      <c r="B21" s="232" t="s">
        <v>167</v>
      </c>
      <c r="C21" s="233">
        <v>0.95499999999999996</v>
      </c>
      <c r="D21" s="234">
        <v>0.33400000000000002</v>
      </c>
      <c r="E21" s="234">
        <v>0.39700000000000002</v>
      </c>
      <c r="F21" s="334">
        <v>4.2999999999999997E-2</v>
      </c>
      <c r="G21" s="334">
        <v>2.5999999999999999E-3</v>
      </c>
      <c r="H21" s="235">
        <v>0.17899999999999999</v>
      </c>
      <c r="I21" s="236">
        <v>1.34E-2</v>
      </c>
      <c r="J21" s="237">
        <v>8.9999999999999993E-3</v>
      </c>
      <c r="K21" s="326">
        <f t="shared" si="0"/>
        <v>1.4888888888888892</v>
      </c>
      <c r="L21" s="238">
        <v>9.2999999999999992E-3</v>
      </c>
      <c r="M21" s="238">
        <v>8.8000000000000003E-4</v>
      </c>
      <c r="N21" s="238">
        <v>6.7000000000000002E-3</v>
      </c>
      <c r="O21" s="239">
        <v>5.3E-3</v>
      </c>
      <c r="P21" s="240">
        <v>85</v>
      </c>
      <c r="Q21" s="241">
        <v>14</v>
      </c>
      <c r="R21" s="241">
        <v>16</v>
      </c>
      <c r="S21" s="242">
        <v>79</v>
      </c>
      <c r="T21" s="243">
        <v>5.62</v>
      </c>
      <c r="U21" s="244">
        <v>5.17</v>
      </c>
      <c r="V21" s="245">
        <v>6.2</v>
      </c>
      <c r="X21" s="246"/>
    </row>
    <row r="22" spans="1:24" ht="24" customHeight="1" x14ac:dyDescent="0.2">
      <c r="A22" s="231">
        <v>2010</v>
      </c>
      <c r="B22" s="232" t="s">
        <v>108</v>
      </c>
      <c r="C22" s="233">
        <v>0.93210000000000004</v>
      </c>
      <c r="D22" s="234">
        <v>0.38900000000000001</v>
      </c>
      <c r="E22" s="234">
        <v>0.42599999999999999</v>
      </c>
      <c r="F22" s="334">
        <v>5.2699999999999997E-2</v>
      </c>
      <c r="G22" s="334">
        <v>0</v>
      </c>
      <c r="H22" s="235">
        <v>6.4000000000000001E-2</v>
      </c>
      <c r="I22" s="236">
        <v>1.0999999999999999E-2</v>
      </c>
      <c r="J22" s="237">
        <v>7.1999999999999998E-3</v>
      </c>
      <c r="K22" s="326">
        <f t="shared" si="0"/>
        <v>1.5277777777777777</v>
      </c>
      <c r="L22" s="238">
        <v>7.1999999999999998E-3</v>
      </c>
      <c r="M22" s="238">
        <v>6.9999999999999999E-4</v>
      </c>
      <c r="N22" s="238">
        <v>5.0000000000000001E-3</v>
      </c>
      <c r="O22" s="239">
        <v>4.0000000000000001E-3</v>
      </c>
      <c r="P22" s="240">
        <v>59</v>
      </c>
      <c r="Q22" s="241">
        <v>5</v>
      </c>
      <c r="R22" s="241">
        <v>13</v>
      </c>
      <c r="S22" s="242">
        <v>61</v>
      </c>
      <c r="T22" s="243">
        <v>5.65</v>
      </c>
      <c r="U22" s="244">
        <v>5.21</v>
      </c>
      <c r="V22" s="245">
        <v>6</v>
      </c>
      <c r="X22" s="246"/>
    </row>
    <row r="23" spans="1:24" ht="24" customHeight="1" x14ac:dyDescent="0.2">
      <c r="A23" s="231">
        <v>2010</v>
      </c>
      <c r="B23" s="232" t="s">
        <v>109</v>
      </c>
      <c r="C23" s="233">
        <v>0.96699999999999997</v>
      </c>
      <c r="D23" s="234">
        <v>0.40600000000000003</v>
      </c>
      <c r="E23" s="234">
        <v>0.41399999999999998</v>
      </c>
      <c r="F23" s="334">
        <v>6.3700000000000007E-2</v>
      </c>
      <c r="G23" s="334">
        <v>1.2999999999999999E-2</v>
      </c>
      <c r="H23" s="235">
        <v>7.0999999999999994E-2</v>
      </c>
      <c r="I23" s="236">
        <v>9.1000000000000004E-3</v>
      </c>
      <c r="J23" s="237">
        <v>5.8999999999999999E-3</v>
      </c>
      <c r="K23" s="326">
        <f t="shared" si="0"/>
        <v>1.5423728813559323</v>
      </c>
      <c r="L23" s="238">
        <v>6.0000000000000001E-3</v>
      </c>
      <c r="M23" s="238">
        <v>5.5000000000000003E-4</v>
      </c>
      <c r="N23" s="238">
        <v>4.3E-3</v>
      </c>
      <c r="O23" s="239">
        <v>3.5000000000000001E-3</v>
      </c>
      <c r="P23" s="240">
        <v>51</v>
      </c>
      <c r="Q23" s="241">
        <v>4</v>
      </c>
      <c r="R23" s="241">
        <v>12</v>
      </c>
      <c r="S23" s="242">
        <v>53</v>
      </c>
      <c r="T23" s="243">
        <v>5.63</v>
      </c>
      <c r="U23" s="244">
        <v>5.19</v>
      </c>
      <c r="V23" s="245">
        <v>6.6</v>
      </c>
      <c r="X23" s="246"/>
    </row>
    <row r="24" spans="1:24" ht="24" customHeight="1" x14ac:dyDescent="0.2">
      <c r="A24" s="231">
        <v>2010</v>
      </c>
      <c r="B24" s="232" t="s">
        <v>110</v>
      </c>
      <c r="C24" s="233">
        <v>0.97750000000000004</v>
      </c>
      <c r="D24" s="234">
        <v>0.35699999999999998</v>
      </c>
      <c r="E24" s="234">
        <v>0.42899999999999999</v>
      </c>
      <c r="F24" s="334">
        <v>5.1499999999999997E-2</v>
      </c>
      <c r="G24" s="334">
        <v>0</v>
      </c>
      <c r="H24" s="235">
        <v>0.14000000000000001</v>
      </c>
      <c r="I24" s="236">
        <v>1.0500000000000001E-2</v>
      </c>
      <c r="J24" s="237">
        <v>7.1000000000000004E-3</v>
      </c>
      <c r="K24" s="326">
        <f t="shared" si="0"/>
        <v>1.4788732394366197</v>
      </c>
      <c r="L24" s="238">
        <v>9.4999999999999998E-3</v>
      </c>
      <c r="M24" s="238">
        <v>6.9999999999999999E-4</v>
      </c>
      <c r="N24" s="238">
        <v>5.0000000000000001E-3</v>
      </c>
      <c r="O24" s="239">
        <v>4.0000000000000001E-3</v>
      </c>
      <c r="P24" s="240">
        <v>59</v>
      </c>
      <c r="Q24" s="241">
        <v>5</v>
      </c>
      <c r="R24" s="241">
        <v>13</v>
      </c>
      <c r="S24" s="242">
        <v>57</v>
      </c>
      <c r="T24" s="243">
        <v>5.85</v>
      </c>
      <c r="U24" s="244">
        <v>5.39</v>
      </c>
      <c r="V24" s="245">
        <v>6.7</v>
      </c>
      <c r="X24" s="246"/>
    </row>
    <row r="25" spans="1:24" ht="24" customHeight="1" x14ac:dyDescent="0.2">
      <c r="A25" s="215">
        <v>2012</v>
      </c>
      <c r="B25" s="247" t="s">
        <v>21</v>
      </c>
      <c r="C25" s="233">
        <v>0.95709999999999995</v>
      </c>
      <c r="D25" s="234">
        <v>0.38400000000000001</v>
      </c>
      <c r="E25" s="234">
        <v>0.41799999999999998</v>
      </c>
      <c r="F25" s="334">
        <v>5.3600000000000002E-2</v>
      </c>
      <c r="G25" s="334">
        <v>0</v>
      </c>
      <c r="H25" s="235">
        <v>0.10199999999999999</v>
      </c>
      <c r="I25" s="236">
        <v>1.2699999999999999E-2</v>
      </c>
      <c r="J25" s="237">
        <v>8.5000000000000006E-3</v>
      </c>
      <c r="K25" s="326">
        <f t="shared" si="0"/>
        <v>1.4941176470588233</v>
      </c>
      <c r="L25" s="238">
        <v>8.3000000000000001E-3</v>
      </c>
      <c r="M25" s="238">
        <v>6.9999999999999999E-4</v>
      </c>
      <c r="N25" s="238">
        <v>6.0000000000000001E-3</v>
      </c>
      <c r="O25" s="239">
        <v>4.7999999999999996E-3</v>
      </c>
      <c r="P25" s="240">
        <v>67.900000000000006</v>
      </c>
      <c r="Q25" s="241">
        <v>5.5</v>
      </c>
      <c r="R25" s="241">
        <v>13</v>
      </c>
      <c r="S25" s="242">
        <v>65.3</v>
      </c>
      <c r="T25" s="248">
        <v>5.7</v>
      </c>
      <c r="U25" s="249">
        <v>5.25</v>
      </c>
      <c r="V25" s="250">
        <v>6.4</v>
      </c>
      <c r="X25" s="246"/>
    </row>
    <row r="26" spans="1:24" ht="24" customHeight="1" x14ac:dyDescent="0.2">
      <c r="A26" s="215">
        <v>2012</v>
      </c>
      <c r="B26" s="247" t="s">
        <v>62</v>
      </c>
      <c r="C26" s="233">
        <v>0.97109999999999996</v>
      </c>
      <c r="D26" s="234">
        <v>0.36499999999999999</v>
      </c>
      <c r="E26" s="234">
        <v>0.41199999999999998</v>
      </c>
      <c r="F26" s="334">
        <v>5.3800000000000001E-2</v>
      </c>
      <c r="G26" s="334">
        <v>6.9199999999999998E-2</v>
      </c>
      <c r="H26" s="235">
        <v>7.1099999999999997E-2</v>
      </c>
      <c r="I26" s="236">
        <v>1.12E-2</v>
      </c>
      <c r="J26" s="237">
        <v>8.3000000000000001E-3</v>
      </c>
      <c r="K26" s="326">
        <f t="shared" si="0"/>
        <v>1.3493975903614457</v>
      </c>
      <c r="L26" s="238">
        <v>7.4999999999999997E-3</v>
      </c>
      <c r="M26" s="238">
        <v>5.0000000000000001E-4</v>
      </c>
      <c r="N26" s="238">
        <v>5.7999999999999996E-3</v>
      </c>
      <c r="O26" s="239">
        <v>2.3999999999999998E-3</v>
      </c>
      <c r="P26" s="240">
        <v>99</v>
      </c>
      <c r="Q26" s="241">
        <v>0</v>
      </c>
      <c r="R26" s="241">
        <v>14.1</v>
      </c>
      <c r="S26" s="242">
        <v>19.7</v>
      </c>
      <c r="T26" s="248">
        <v>5.45</v>
      </c>
      <c r="U26" s="249">
        <v>5.03</v>
      </c>
      <c r="V26" s="250">
        <v>6.4</v>
      </c>
      <c r="X26" s="246"/>
    </row>
    <row r="27" spans="1:24" ht="24" customHeight="1" x14ac:dyDescent="0.2">
      <c r="A27" s="215">
        <v>2012</v>
      </c>
      <c r="B27" s="247" t="s">
        <v>63</v>
      </c>
      <c r="C27" s="233">
        <v>0.96009999999999995</v>
      </c>
      <c r="D27" s="234">
        <v>0.35799999999999998</v>
      </c>
      <c r="E27" s="234">
        <v>0.39500000000000002</v>
      </c>
      <c r="F27" s="334">
        <v>5.4199999999999998E-2</v>
      </c>
      <c r="G27" s="334">
        <v>1.6899999999999998E-2</v>
      </c>
      <c r="H27" s="235">
        <v>0.13600000000000001</v>
      </c>
      <c r="I27" s="236">
        <v>1.0800000000000001E-2</v>
      </c>
      <c r="J27" s="237">
        <v>7.9000000000000008E-3</v>
      </c>
      <c r="K27" s="326">
        <f t="shared" si="0"/>
        <v>1.3670886075949367</v>
      </c>
      <c r="L27" s="238">
        <v>6.4000000000000003E-3</v>
      </c>
      <c r="M27" s="238">
        <v>5.0000000000000001E-4</v>
      </c>
      <c r="N27" s="238">
        <v>6.0000000000000001E-3</v>
      </c>
      <c r="O27" s="239">
        <v>2.3E-3</v>
      </c>
      <c r="P27" s="240">
        <v>89.3</v>
      </c>
      <c r="Q27" s="241">
        <v>1.9</v>
      </c>
      <c r="R27" s="241">
        <v>15.2</v>
      </c>
      <c r="S27" s="242">
        <v>15</v>
      </c>
      <c r="T27" s="248">
        <v>5.53</v>
      </c>
      <c r="U27" s="249">
        <v>5.09</v>
      </c>
      <c r="V27" s="250">
        <v>6.4</v>
      </c>
    </row>
    <row r="28" spans="1:24" ht="24" customHeight="1" x14ac:dyDescent="0.2">
      <c r="A28" s="215">
        <v>2016</v>
      </c>
      <c r="B28" s="247" t="s">
        <v>37</v>
      </c>
      <c r="C28" s="233">
        <v>0.96909999999999996</v>
      </c>
      <c r="D28" s="234">
        <v>0.34200000000000003</v>
      </c>
      <c r="E28" s="234">
        <v>0.36499999999999999</v>
      </c>
      <c r="F28" s="334">
        <v>5.6500000000000002E-2</v>
      </c>
      <c r="G28" s="334">
        <v>1.9300000000000001E-2</v>
      </c>
      <c r="H28" s="235">
        <v>0.186</v>
      </c>
      <c r="I28" s="236">
        <v>1.14E-2</v>
      </c>
      <c r="J28" s="237">
        <v>8.6E-3</v>
      </c>
      <c r="K28" s="326">
        <f t="shared" si="0"/>
        <v>1.3255813953488373</v>
      </c>
      <c r="L28" s="238">
        <v>5.4999999999999997E-3</v>
      </c>
      <c r="M28" s="238">
        <v>2.9999999999999997E-4</v>
      </c>
      <c r="N28" s="238">
        <v>5.1000000000000004E-3</v>
      </c>
      <c r="O28" s="239">
        <v>4.1999999999999997E-3</v>
      </c>
      <c r="P28" s="240">
        <v>48.4</v>
      </c>
      <c r="Q28" s="241">
        <v>12.4</v>
      </c>
      <c r="R28" s="241">
        <v>13.1</v>
      </c>
      <c r="S28" s="242">
        <v>41.3</v>
      </c>
      <c r="T28" s="248">
        <v>5.4</v>
      </c>
      <c r="U28" s="249">
        <v>4.95</v>
      </c>
      <c r="V28" s="250">
        <v>6.1</v>
      </c>
    </row>
    <row r="29" spans="1:24" ht="24" customHeight="1" x14ac:dyDescent="0.2">
      <c r="A29" s="215">
        <v>2016</v>
      </c>
      <c r="B29" s="247" t="s">
        <v>6</v>
      </c>
      <c r="C29" s="233">
        <v>0.96450000000000002</v>
      </c>
      <c r="D29" s="234">
        <v>0.36099999999999999</v>
      </c>
      <c r="E29" s="234">
        <v>0.39100000000000001</v>
      </c>
      <c r="F29" s="334">
        <v>6.0499999999999998E-2</v>
      </c>
      <c r="G29" s="334">
        <v>2.2100000000000002E-2</v>
      </c>
      <c r="H29" s="235">
        <v>0.13</v>
      </c>
      <c r="I29" s="236">
        <v>1.0800000000000001E-2</v>
      </c>
      <c r="J29" s="237">
        <v>7.7000000000000002E-3</v>
      </c>
      <c r="K29" s="326">
        <f t="shared" si="0"/>
        <v>1.4025974025974026</v>
      </c>
      <c r="L29" s="238">
        <v>6.7999999999999996E-3</v>
      </c>
      <c r="M29" s="238">
        <v>1.4E-3</v>
      </c>
      <c r="N29" s="238">
        <v>7.0000000000000001E-3</v>
      </c>
      <c r="O29" s="239">
        <v>2.2000000000000001E-3</v>
      </c>
      <c r="P29" s="240">
        <v>60</v>
      </c>
      <c r="Q29" s="241">
        <v>7.5</v>
      </c>
      <c r="R29" s="241">
        <v>18.8</v>
      </c>
      <c r="S29" s="242">
        <v>68.3</v>
      </c>
      <c r="T29" s="248">
        <v>5.48</v>
      </c>
      <c r="U29" s="249">
        <v>5.04</v>
      </c>
      <c r="V29" s="250">
        <v>6.1</v>
      </c>
    </row>
    <row r="30" spans="1:24" ht="24" customHeight="1" x14ac:dyDescent="0.2">
      <c r="A30" s="215">
        <v>2017</v>
      </c>
      <c r="B30" s="247" t="s">
        <v>70</v>
      </c>
      <c r="C30" s="233">
        <v>0.95920000000000005</v>
      </c>
      <c r="D30" s="234">
        <v>0.36299999999999999</v>
      </c>
      <c r="E30" s="234">
        <v>0.38300000000000001</v>
      </c>
      <c r="F30" s="334">
        <v>6.2E-2</v>
      </c>
      <c r="G30" s="334">
        <v>1.46E-2</v>
      </c>
      <c r="H30" s="235">
        <v>0.13700000000000001</v>
      </c>
      <c r="I30" s="236">
        <v>1.15E-2</v>
      </c>
      <c r="J30" s="237">
        <v>8.8999999999999999E-3</v>
      </c>
      <c r="K30" s="326">
        <f t="shared" si="0"/>
        <v>1.2921348314606742</v>
      </c>
      <c r="L30" s="238">
        <v>8.8000000000000005E-3</v>
      </c>
      <c r="M30" s="238">
        <v>8.9999999999999998E-4</v>
      </c>
      <c r="N30" s="238">
        <v>6.4000000000000003E-3</v>
      </c>
      <c r="O30" s="239">
        <v>3.3E-3</v>
      </c>
      <c r="P30" s="240">
        <v>139</v>
      </c>
      <c r="Q30" s="241">
        <v>8.1999999999999993</v>
      </c>
      <c r="R30" s="241">
        <v>16.100000000000001</v>
      </c>
      <c r="S30" s="242">
        <v>77.5</v>
      </c>
      <c r="T30" s="248">
        <v>5.45</v>
      </c>
      <c r="U30" s="249">
        <v>5</v>
      </c>
      <c r="V30" s="250">
        <v>6.5</v>
      </c>
    </row>
    <row r="31" spans="1:24" ht="24" customHeight="1" x14ac:dyDescent="0.2">
      <c r="A31" s="215">
        <v>2018</v>
      </c>
      <c r="B31" s="251" t="s">
        <v>38</v>
      </c>
      <c r="C31" s="233">
        <v>0.96440000000000003</v>
      </c>
      <c r="D31" s="234">
        <v>0.36299999999999999</v>
      </c>
      <c r="E31" s="234">
        <v>0.30099999999999999</v>
      </c>
      <c r="F31" s="334">
        <v>6.2199999999999998E-2</v>
      </c>
      <c r="G31" s="334">
        <v>0</v>
      </c>
      <c r="H31" s="235">
        <v>0.23799999999999999</v>
      </c>
      <c r="I31" s="236">
        <v>1.0999999999999999E-2</v>
      </c>
      <c r="J31" s="237">
        <v>8.8000000000000005E-3</v>
      </c>
      <c r="K31" s="326">
        <f t="shared" si="0"/>
        <v>1.2499999999999998</v>
      </c>
      <c r="L31" s="238">
        <v>7.7000000000000002E-3</v>
      </c>
      <c r="M31" s="238">
        <v>1.4E-3</v>
      </c>
      <c r="N31" s="238">
        <v>6.7999999999999996E-3</v>
      </c>
      <c r="O31" s="239">
        <v>3.0999999999999999E-3</v>
      </c>
      <c r="P31" s="240">
        <v>72.8</v>
      </c>
      <c r="Q31" s="241">
        <v>6.6</v>
      </c>
      <c r="R31" s="241">
        <v>18</v>
      </c>
      <c r="S31" s="242">
        <v>77.2</v>
      </c>
      <c r="T31" s="248">
        <v>5.1100000000000003</v>
      </c>
      <c r="U31" s="249">
        <v>4.66</v>
      </c>
      <c r="V31" s="250">
        <v>6.1</v>
      </c>
    </row>
    <row r="32" spans="1:24" ht="24" customHeight="1" x14ac:dyDescent="0.2">
      <c r="A32" s="215">
        <v>2018</v>
      </c>
      <c r="B32" s="251" t="s">
        <v>41</v>
      </c>
      <c r="C32" s="233">
        <v>0.95269999999999999</v>
      </c>
      <c r="D32" s="234">
        <v>0.35699999999999998</v>
      </c>
      <c r="E32" s="234">
        <v>0.35599999999999998</v>
      </c>
      <c r="F32" s="334">
        <v>6.2199999999999998E-2</v>
      </c>
      <c r="G32" s="334">
        <v>1.67E-2</v>
      </c>
      <c r="H32" s="235">
        <v>0.161</v>
      </c>
      <c r="I32" s="236">
        <v>1.1299999999999999E-2</v>
      </c>
      <c r="J32" s="237">
        <v>8.2000000000000007E-3</v>
      </c>
      <c r="K32" s="326">
        <f t="shared" si="0"/>
        <v>1.3780487804878048</v>
      </c>
      <c r="L32" s="238">
        <v>8.2000000000000007E-3</v>
      </c>
      <c r="M32" s="238">
        <v>1E-3</v>
      </c>
      <c r="N32" s="238">
        <v>6.4999999999999997E-3</v>
      </c>
      <c r="O32" s="239">
        <v>2.5000000000000001E-3</v>
      </c>
      <c r="P32" s="240">
        <v>99.3</v>
      </c>
      <c r="Q32" s="241">
        <v>6.8</v>
      </c>
      <c r="R32" s="241">
        <v>20.2</v>
      </c>
      <c r="S32" s="242">
        <v>84.6</v>
      </c>
      <c r="T32" s="248">
        <v>5.28</v>
      </c>
      <c r="U32" s="249">
        <v>4.84</v>
      </c>
      <c r="V32" s="250">
        <v>6.9</v>
      </c>
    </row>
    <row r="33" spans="1:24" ht="24" customHeight="1" x14ac:dyDescent="0.2">
      <c r="A33" s="215">
        <v>2018</v>
      </c>
      <c r="B33" s="247" t="s">
        <v>57</v>
      </c>
      <c r="C33" s="233">
        <v>0.96340000000000003</v>
      </c>
      <c r="D33" s="234">
        <v>0.35499999999999998</v>
      </c>
      <c r="E33" s="234">
        <v>0.38</v>
      </c>
      <c r="F33" s="334">
        <v>5.8900000000000001E-2</v>
      </c>
      <c r="G33" s="334">
        <v>1.17E-2</v>
      </c>
      <c r="H33" s="235">
        <v>0.158</v>
      </c>
      <c r="I33" s="236">
        <v>1.18E-2</v>
      </c>
      <c r="J33" s="237">
        <v>8.6E-3</v>
      </c>
      <c r="K33" s="326">
        <f t="shared" si="0"/>
        <v>1.3720930232558139</v>
      </c>
      <c r="L33" s="238">
        <v>8.5000000000000006E-3</v>
      </c>
      <c r="M33" s="238">
        <v>8.9999999999999998E-4</v>
      </c>
      <c r="N33" s="238">
        <v>6.3E-3</v>
      </c>
      <c r="O33" s="239">
        <v>2.5000000000000001E-3</v>
      </c>
      <c r="P33" s="240">
        <v>114</v>
      </c>
      <c r="Q33" s="241">
        <v>7.3</v>
      </c>
      <c r="R33" s="241">
        <v>16</v>
      </c>
      <c r="S33" s="242">
        <v>90.8</v>
      </c>
      <c r="T33" s="248">
        <v>5.47</v>
      </c>
      <c r="U33" s="249">
        <v>5.0199999999999996</v>
      </c>
      <c r="V33" s="252">
        <v>6.5</v>
      </c>
      <c r="X33" s="246"/>
    </row>
    <row r="34" spans="1:24" ht="24" customHeight="1" x14ac:dyDescent="0.2">
      <c r="A34" s="215">
        <v>2018</v>
      </c>
      <c r="B34" s="247" t="s">
        <v>7</v>
      </c>
      <c r="C34" s="233">
        <v>0.95299999999999996</v>
      </c>
      <c r="D34" s="234">
        <v>0.35299999999999998</v>
      </c>
      <c r="E34" s="234">
        <v>0.373</v>
      </c>
      <c r="F34" s="334">
        <v>6.1600000000000002E-2</v>
      </c>
      <c r="G34" s="334">
        <v>7.7999999999999996E-3</v>
      </c>
      <c r="H34" s="235">
        <v>0.158</v>
      </c>
      <c r="I34" s="236">
        <v>1.14E-2</v>
      </c>
      <c r="J34" s="237">
        <v>8.0999999999999996E-3</v>
      </c>
      <c r="K34" s="326">
        <f t="shared" si="0"/>
        <v>1.4074074074074074</v>
      </c>
      <c r="L34" s="238">
        <v>7.3000000000000001E-3</v>
      </c>
      <c r="M34" s="238">
        <v>6.9999999999999999E-4</v>
      </c>
      <c r="N34" s="238">
        <v>8.0999999999999996E-3</v>
      </c>
      <c r="O34" s="239">
        <v>2.3999999999999998E-3</v>
      </c>
      <c r="P34" s="240">
        <v>98.1</v>
      </c>
      <c r="Q34" s="241">
        <v>15</v>
      </c>
      <c r="R34" s="241">
        <v>18.399999999999999</v>
      </c>
      <c r="S34" s="242">
        <v>78.3</v>
      </c>
      <c r="T34" s="248">
        <v>5.4</v>
      </c>
      <c r="U34" s="249">
        <v>4.96</v>
      </c>
      <c r="V34" s="250">
        <v>6.6</v>
      </c>
    </row>
    <row r="35" spans="1:24" ht="24" customHeight="1" x14ac:dyDescent="0.2">
      <c r="A35" s="215">
        <v>2018</v>
      </c>
      <c r="B35" s="251" t="s">
        <v>39</v>
      </c>
      <c r="C35" s="233">
        <v>0.95169999999999999</v>
      </c>
      <c r="D35" s="234">
        <v>0.36199999999999999</v>
      </c>
      <c r="E35" s="234">
        <v>0.35099999999999998</v>
      </c>
      <c r="F35" s="334">
        <v>6.2199999999999998E-2</v>
      </c>
      <c r="G35" s="334">
        <v>9.4000000000000004E-3</v>
      </c>
      <c r="H35" s="235">
        <v>0.16700000000000001</v>
      </c>
      <c r="I35" s="236">
        <v>1.11E-2</v>
      </c>
      <c r="J35" s="237">
        <v>8.2000000000000007E-3</v>
      </c>
      <c r="K35" s="326">
        <f t="shared" si="0"/>
        <v>1.3536585365853657</v>
      </c>
      <c r="L35" s="238">
        <v>8.3999999999999995E-3</v>
      </c>
      <c r="M35" s="238">
        <v>8.9999999999999998E-4</v>
      </c>
      <c r="N35" s="238">
        <v>6.1999999999999998E-3</v>
      </c>
      <c r="O35" s="239">
        <v>2.5000000000000001E-3</v>
      </c>
      <c r="P35" s="240">
        <v>73.599999999999994</v>
      </c>
      <c r="Q35" s="241">
        <v>24</v>
      </c>
      <c r="R35" s="241">
        <v>17.5</v>
      </c>
      <c r="S35" s="242">
        <v>69.599999999999994</v>
      </c>
      <c r="T35" s="248">
        <v>5.28</v>
      </c>
      <c r="U35" s="249">
        <v>4.84</v>
      </c>
      <c r="V35" s="250">
        <v>6.6</v>
      </c>
      <c r="X35" s="246"/>
    </row>
    <row r="36" spans="1:24" ht="24" customHeight="1" x14ac:dyDescent="0.2">
      <c r="A36" s="215">
        <v>2018</v>
      </c>
      <c r="B36" s="251" t="s">
        <v>40</v>
      </c>
      <c r="C36" s="233">
        <v>0.95030000000000003</v>
      </c>
      <c r="D36" s="234">
        <v>0.36499999999999999</v>
      </c>
      <c r="E36" s="234">
        <v>0.36199999999999999</v>
      </c>
      <c r="F36" s="334">
        <v>6.2E-2</v>
      </c>
      <c r="G36" s="334">
        <v>1.2800000000000001E-2</v>
      </c>
      <c r="H36" s="235">
        <v>0.14899999999999999</v>
      </c>
      <c r="I36" s="236">
        <v>1.11E-2</v>
      </c>
      <c r="J36" s="237">
        <v>8.2000000000000007E-3</v>
      </c>
      <c r="K36" s="326">
        <f t="shared" si="0"/>
        <v>1.3536585365853657</v>
      </c>
      <c r="L36" s="238">
        <v>7.7999999999999996E-3</v>
      </c>
      <c r="M36" s="238">
        <v>8.9999999999999998E-4</v>
      </c>
      <c r="N36" s="238">
        <v>6.1999999999999998E-3</v>
      </c>
      <c r="O36" s="239">
        <v>2.8E-3</v>
      </c>
      <c r="P36" s="240">
        <v>70.900000000000006</v>
      </c>
      <c r="Q36" s="241">
        <v>7.4</v>
      </c>
      <c r="R36" s="241">
        <v>17</v>
      </c>
      <c r="S36" s="242">
        <v>65.2</v>
      </c>
      <c r="T36" s="248">
        <v>5.31</v>
      </c>
      <c r="U36" s="249">
        <v>4.87</v>
      </c>
      <c r="V36" s="250">
        <v>6.8</v>
      </c>
    </row>
    <row r="37" spans="1:24" ht="24" customHeight="1" x14ac:dyDescent="0.2">
      <c r="A37" s="215">
        <v>2018</v>
      </c>
      <c r="B37" s="253" t="s">
        <v>44</v>
      </c>
      <c r="C37" s="233">
        <v>0.95499999999999996</v>
      </c>
      <c r="D37" s="234">
        <v>0.34699999999999998</v>
      </c>
      <c r="E37" s="234">
        <v>0.34100000000000003</v>
      </c>
      <c r="F37" s="334">
        <v>6.3500000000000001E-2</v>
      </c>
      <c r="G37" s="334">
        <v>3.8E-3</v>
      </c>
      <c r="H37" s="235">
        <v>0.2</v>
      </c>
      <c r="I37" s="236">
        <v>1.15E-2</v>
      </c>
      <c r="J37" s="237">
        <v>8.3000000000000001E-3</v>
      </c>
      <c r="K37" s="326">
        <f t="shared" si="0"/>
        <v>1.3855421686746987</v>
      </c>
      <c r="L37" s="238">
        <v>5.7000000000000002E-3</v>
      </c>
      <c r="M37" s="238">
        <v>6.9999999999999999E-4</v>
      </c>
      <c r="N37" s="238">
        <v>5.8999999999999999E-3</v>
      </c>
      <c r="O37" s="239">
        <v>2.3999999999999998E-3</v>
      </c>
      <c r="P37" s="240">
        <v>169</v>
      </c>
      <c r="Q37" s="241">
        <v>8.9</v>
      </c>
      <c r="R37" s="241">
        <v>16.8</v>
      </c>
      <c r="S37" s="242">
        <v>78.900000000000006</v>
      </c>
      <c r="T37" s="248">
        <v>5.26</v>
      </c>
      <c r="U37" s="249">
        <v>4.8099999999999996</v>
      </c>
      <c r="V37" s="250">
        <v>6.9</v>
      </c>
    </row>
    <row r="38" spans="1:24" ht="24" customHeight="1" x14ac:dyDescent="0.2">
      <c r="A38" s="215">
        <v>2019</v>
      </c>
      <c r="B38" s="251" t="s">
        <v>65</v>
      </c>
      <c r="C38" s="233">
        <v>0.96399999999999997</v>
      </c>
      <c r="D38" s="234">
        <v>0.373</v>
      </c>
      <c r="E38" s="234">
        <v>0.38400000000000001</v>
      </c>
      <c r="F38" s="334">
        <v>6.3700000000000007E-2</v>
      </c>
      <c r="G38" s="334">
        <v>4.5999999999999999E-3</v>
      </c>
      <c r="H38" s="235">
        <v>0.13900000000000001</v>
      </c>
      <c r="I38" s="236">
        <v>1.12E-2</v>
      </c>
      <c r="J38" s="237">
        <v>8.6999999999999994E-3</v>
      </c>
      <c r="K38" s="326">
        <f t="shared" si="0"/>
        <v>1.2873563218390804</v>
      </c>
      <c r="L38" s="238">
        <v>8.0999999999999996E-3</v>
      </c>
      <c r="M38" s="238">
        <v>6.9999999999999999E-4</v>
      </c>
      <c r="N38" s="238">
        <v>6.4000000000000003E-3</v>
      </c>
      <c r="O38" s="239">
        <v>3.0000000000000001E-3</v>
      </c>
      <c r="P38" s="240">
        <v>95.7</v>
      </c>
      <c r="Q38" s="241">
        <v>15.5</v>
      </c>
      <c r="R38" s="241">
        <v>17</v>
      </c>
      <c r="S38" s="242">
        <v>76.400000000000006</v>
      </c>
      <c r="T38" s="248">
        <v>5.5</v>
      </c>
      <c r="U38" s="249">
        <v>5.05</v>
      </c>
      <c r="V38" s="250">
        <v>5.3</v>
      </c>
    </row>
    <row r="39" spans="1:24" ht="24" customHeight="1" x14ac:dyDescent="0.2">
      <c r="A39" s="215">
        <v>2019</v>
      </c>
      <c r="B39" s="251" t="s">
        <v>8</v>
      </c>
      <c r="C39" s="233">
        <v>0.95609999999999995</v>
      </c>
      <c r="D39" s="234">
        <v>0.36</v>
      </c>
      <c r="E39" s="234">
        <v>0.314</v>
      </c>
      <c r="F39" s="334">
        <v>6.0499999999999998E-2</v>
      </c>
      <c r="G39" s="334">
        <v>9.2999999999999992E-3</v>
      </c>
      <c r="H39" s="235">
        <v>0.21199999999999999</v>
      </c>
      <c r="I39" s="236">
        <v>1.06E-2</v>
      </c>
      <c r="J39" s="237">
        <v>8.2000000000000007E-3</v>
      </c>
      <c r="K39" s="326">
        <f t="shared" si="0"/>
        <v>1.2926829268292681</v>
      </c>
      <c r="L39" s="238">
        <v>8.5000000000000006E-3</v>
      </c>
      <c r="M39" s="238">
        <v>1.1000000000000001E-3</v>
      </c>
      <c r="N39" s="238">
        <v>6.3E-3</v>
      </c>
      <c r="O39" s="239">
        <v>2.8999999999999998E-3</v>
      </c>
      <c r="P39" s="240">
        <v>88.8</v>
      </c>
      <c r="Q39" s="241">
        <v>20.8</v>
      </c>
      <c r="R39" s="241">
        <v>19.899999999999999</v>
      </c>
      <c r="S39" s="242">
        <v>87.1</v>
      </c>
      <c r="T39" s="248">
        <v>5.12</v>
      </c>
      <c r="U39" s="249">
        <v>4.67</v>
      </c>
      <c r="V39" s="250">
        <v>5.2</v>
      </c>
    </row>
    <row r="40" spans="1:24" ht="24" customHeight="1" x14ac:dyDescent="0.2">
      <c r="A40" s="231">
        <v>2019</v>
      </c>
      <c r="B40" s="254" t="s">
        <v>72</v>
      </c>
      <c r="C40" s="233">
        <v>0.95640000000000003</v>
      </c>
      <c r="D40" s="234">
        <v>0.36</v>
      </c>
      <c r="E40" s="234">
        <v>0.38700000000000001</v>
      </c>
      <c r="F40" s="334">
        <v>6.1499999999999999E-2</v>
      </c>
      <c r="G40" s="334">
        <v>0</v>
      </c>
      <c r="H40" s="235">
        <v>0.14799999999999999</v>
      </c>
      <c r="I40" s="236">
        <v>1.11E-2</v>
      </c>
      <c r="J40" s="237">
        <v>8.6E-3</v>
      </c>
      <c r="K40" s="326">
        <f t="shared" si="0"/>
        <v>1.2906976744186047</v>
      </c>
      <c r="L40" s="238">
        <v>7.6E-3</v>
      </c>
      <c r="M40" s="238">
        <v>1.1000000000000001E-3</v>
      </c>
      <c r="N40" s="238">
        <v>6.6E-3</v>
      </c>
      <c r="O40" s="239">
        <v>2.8999999999999998E-3</v>
      </c>
      <c r="P40" s="240">
        <v>84.1</v>
      </c>
      <c r="Q40" s="241">
        <v>9.9</v>
      </c>
      <c r="R40" s="241">
        <v>18.7</v>
      </c>
      <c r="S40" s="242">
        <v>83.6</v>
      </c>
      <c r="T40" s="243">
        <v>5.51</v>
      </c>
      <c r="U40" s="244">
        <v>5.07</v>
      </c>
      <c r="V40" s="245">
        <v>5.6</v>
      </c>
    </row>
    <row r="41" spans="1:24" ht="24" customHeight="1" x14ac:dyDescent="0.2">
      <c r="A41" s="215">
        <v>2019</v>
      </c>
      <c r="B41" s="247" t="s">
        <v>9</v>
      </c>
      <c r="C41" s="233">
        <v>0.94699999999999995</v>
      </c>
      <c r="D41" s="234">
        <v>0.35199999999999998</v>
      </c>
      <c r="E41" s="234">
        <v>0.34300000000000003</v>
      </c>
      <c r="F41" s="334">
        <v>5.8299999999999998E-2</v>
      </c>
      <c r="G41" s="334">
        <v>6.4000000000000003E-3</v>
      </c>
      <c r="H41" s="235">
        <v>0.188</v>
      </c>
      <c r="I41" s="236">
        <v>9.9000000000000008E-3</v>
      </c>
      <c r="J41" s="237">
        <v>7.4000000000000003E-3</v>
      </c>
      <c r="K41" s="326">
        <f t="shared" si="0"/>
        <v>1.3378378378378379</v>
      </c>
      <c r="L41" s="238">
        <v>7.4999999999999997E-3</v>
      </c>
      <c r="M41" s="238">
        <v>8.9999999999999998E-4</v>
      </c>
      <c r="N41" s="238">
        <v>6.3E-3</v>
      </c>
      <c r="O41" s="239">
        <v>1.9E-3</v>
      </c>
      <c r="P41" s="240">
        <v>83.1</v>
      </c>
      <c r="Q41" s="241">
        <v>8.9</v>
      </c>
      <c r="R41" s="241">
        <v>15.8</v>
      </c>
      <c r="S41" s="242">
        <v>92.4</v>
      </c>
      <c r="T41" s="248">
        <v>5.25</v>
      </c>
      <c r="U41" s="249">
        <v>4.8</v>
      </c>
      <c r="V41" s="250">
        <v>6.8</v>
      </c>
      <c r="W41" s="255"/>
    </row>
    <row r="42" spans="1:24" ht="24" customHeight="1" x14ac:dyDescent="0.2">
      <c r="A42" s="215">
        <v>2019</v>
      </c>
      <c r="B42" s="251" t="s">
        <v>42</v>
      </c>
      <c r="C42" s="233">
        <v>0.95550000000000002</v>
      </c>
      <c r="D42" s="234">
        <v>0.35499999999999998</v>
      </c>
      <c r="E42" s="234">
        <v>0.36299999999999999</v>
      </c>
      <c r="F42" s="334">
        <v>6.6299999999999998E-2</v>
      </c>
      <c r="G42" s="334">
        <v>2.01E-2</v>
      </c>
      <c r="H42" s="235">
        <v>0.151</v>
      </c>
      <c r="I42" s="236">
        <v>1.12E-2</v>
      </c>
      <c r="J42" s="237">
        <v>8.0999999999999996E-3</v>
      </c>
      <c r="K42" s="326">
        <f t="shared" si="0"/>
        <v>1.3827160493827162</v>
      </c>
      <c r="L42" s="238">
        <v>8.0999999999999996E-3</v>
      </c>
      <c r="M42" s="238">
        <v>1E-3</v>
      </c>
      <c r="N42" s="238">
        <v>6.4999999999999997E-3</v>
      </c>
      <c r="O42" s="239">
        <v>2.3E-3</v>
      </c>
      <c r="P42" s="240">
        <v>88</v>
      </c>
      <c r="Q42" s="241">
        <v>20.8</v>
      </c>
      <c r="R42" s="241">
        <v>19.399999999999999</v>
      </c>
      <c r="S42" s="242">
        <v>78.2</v>
      </c>
      <c r="T42" s="248">
        <v>5.29</v>
      </c>
      <c r="U42" s="249">
        <v>4.8600000000000003</v>
      </c>
      <c r="V42" s="250">
        <v>6.6</v>
      </c>
    </row>
    <row r="43" spans="1:24" ht="24" customHeight="1" x14ac:dyDescent="0.2">
      <c r="A43" s="215">
        <v>2019</v>
      </c>
      <c r="B43" s="254" t="s">
        <v>68</v>
      </c>
      <c r="C43" s="233">
        <v>0.95299999999999996</v>
      </c>
      <c r="D43" s="234">
        <v>0.35799999999999998</v>
      </c>
      <c r="E43" s="234">
        <v>0.36899999999999999</v>
      </c>
      <c r="F43" s="334">
        <v>6.25E-2</v>
      </c>
      <c r="G43" s="334">
        <v>1.24E-2</v>
      </c>
      <c r="H43" s="235">
        <v>0.151</v>
      </c>
      <c r="I43" s="236">
        <v>1.12E-2</v>
      </c>
      <c r="J43" s="237">
        <v>8.0999999999999996E-3</v>
      </c>
      <c r="K43" s="326">
        <f t="shared" si="0"/>
        <v>1.3827160493827162</v>
      </c>
      <c r="L43" s="238">
        <v>9.1999999999999998E-3</v>
      </c>
      <c r="M43" s="238">
        <v>8.0000000000000004E-4</v>
      </c>
      <c r="N43" s="238">
        <v>6.4000000000000003E-3</v>
      </c>
      <c r="O43" s="239">
        <v>2.5000000000000001E-3</v>
      </c>
      <c r="P43" s="240">
        <v>106</v>
      </c>
      <c r="Q43" s="241">
        <v>8.3000000000000007</v>
      </c>
      <c r="R43" s="241">
        <v>16.2</v>
      </c>
      <c r="S43" s="242">
        <v>86.6</v>
      </c>
      <c r="T43" s="243">
        <v>5.36</v>
      </c>
      <c r="U43" s="244">
        <v>4.92</v>
      </c>
      <c r="V43" s="245">
        <v>6.7</v>
      </c>
    </row>
    <row r="44" spans="1:24" ht="24" customHeight="1" x14ac:dyDescent="0.2">
      <c r="A44" s="215">
        <v>2019</v>
      </c>
      <c r="B44" s="254" t="s">
        <v>64</v>
      </c>
      <c r="C44" s="233">
        <v>0.96560000000000001</v>
      </c>
      <c r="D44" s="234">
        <v>0.34799999999999998</v>
      </c>
      <c r="E44" s="234">
        <v>0.38300000000000001</v>
      </c>
      <c r="F44" s="334">
        <v>6.1899999999999997E-2</v>
      </c>
      <c r="G44" s="334">
        <v>1.2699999999999999E-2</v>
      </c>
      <c r="H44" s="235">
        <v>0.16</v>
      </c>
      <c r="I44" s="236">
        <v>1.15E-2</v>
      </c>
      <c r="J44" s="237">
        <v>8.0000000000000002E-3</v>
      </c>
      <c r="K44" s="326">
        <f t="shared" si="0"/>
        <v>1.4375</v>
      </c>
      <c r="L44" s="238">
        <v>1.0200000000000001E-2</v>
      </c>
      <c r="M44" s="238">
        <v>6.9999999999999999E-4</v>
      </c>
      <c r="N44" s="238">
        <v>6.0000000000000001E-3</v>
      </c>
      <c r="O44" s="239">
        <v>2.3E-3</v>
      </c>
      <c r="P44" s="240">
        <v>112</v>
      </c>
      <c r="Q44" s="241">
        <v>10.4</v>
      </c>
      <c r="R44" s="241">
        <v>15.3</v>
      </c>
      <c r="S44" s="242">
        <v>85.7</v>
      </c>
      <c r="T44" s="243">
        <v>5.48</v>
      </c>
      <c r="U44" s="244">
        <v>5.03</v>
      </c>
      <c r="V44" s="245">
        <v>6.9</v>
      </c>
    </row>
    <row r="45" spans="1:24" ht="24" customHeight="1" x14ac:dyDescent="0.2">
      <c r="A45" s="215">
        <v>2019</v>
      </c>
      <c r="B45" s="254" t="s">
        <v>67</v>
      </c>
      <c r="C45" s="233">
        <v>0.95389999999999997</v>
      </c>
      <c r="D45" s="234">
        <v>0.35299999999999998</v>
      </c>
      <c r="E45" s="234">
        <v>0.39800000000000002</v>
      </c>
      <c r="F45" s="334">
        <v>6.1600000000000002E-2</v>
      </c>
      <c r="G45" s="334">
        <v>7.0000000000000001E-3</v>
      </c>
      <c r="H45" s="235">
        <v>0.13400000000000001</v>
      </c>
      <c r="I45" s="236">
        <v>1.11E-2</v>
      </c>
      <c r="J45" s="237">
        <v>8.0999999999999996E-3</v>
      </c>
      <c r="K45" s="326">
        <f t="shared" si="0"/>
        <v>1.3703703703703705</v>
      </c>
      <c r="L45" s="238">
        <v>8.8999999999999999E-3</v>
      </c>
      <c r="M45" s="238">
        <v>8.9999999999999998E-4</v>
      </c>
      <c r="N45" s="238">
        <v>6.4000000000000003E-3</v>
      </c>
      <c r="O45" s="239">
        <v>2.5999999999999999E-3</v>
      </c>
      <c r="P45" s="240">
        <v>93.5</v>
      </c>
      <c r="Q45" s="241">
        <v>7.2</v>
      </c>
      <c r="R45" s="241">
        <v>15.9</v>
      </c>
      <c r="S45" s="242">
        <v>89.2</v>
      </c>
      <c r="T45" s="243">
        <v>5.53</v>
      </c>
      <c r="U45" s="244">
        <v>5.09</v>
      </c>
      <c r="V45" s="245">
        <v>6.7</v>
      </c>
    </row>
    <row r="46" spans="1:24" ht="24" customHeight="1" x14ac:dyDescent="0.2">
      <c r="A46" s="215">
        <v>2019</v>
      </c>
      <c r="B46" s="232" t="s">
        <v>58</v>
      </c>
      <c r="C46" s="233">
        <v>0.96260000000000001</v>
      </c>
      <c r="D46" s="234">
        <v>0.34599999999999997</v>
      </c>
      <c r="E46" s="234">
        <v>0.38200000000000001</v>
      </c>
      <c r="F46" s="334">
        <v>6.4299999999999996E-2</v>
      </c>
      <c r="G46" s="334">
        <v>1.5100000000000001E-2</v>
      </c>
      <c r="H46" s="235">
        <v>0.155</v>
      </c>
      <c r="I46" s="236">
        <v>1.1599999999999999E-2</v>
      </c>
      <c r="J46" s="237">
        <v>8.2000000000000007E-3</v>
      </c>
      <c r="K46" s="326">
        <f t="shared" si="0"/>
        <v>1.4146341463414631</v>
      </c>
      <c r="L46" s="238">
        <v>8.3000000000000001E-3</v>
      </c>
      <c r="M46" s="238">
        <v>8.9999999999999998E-4</v>
      </c>
      <c r="N46" s="238">
        <v>6.4999999999999997E-3</v>
      </c>
      <c r="O46" s="239">
        <v>1.9E-3</v>
      </c>
      <c r="P46" s="240">
        <v>118</v>
      </c>
      <c r="Q46" s="241">
        <v>10.7</v>
      </c>
      <c r="R46" s="241">
        <v>15.3</v>
      </c>
      <c r="S46" s="242">
        <v>80.8</v>
      </c>
      <c r="T46" s="243">
        <v>5.44</v>
      </c>
      <c r="U46" s="244">
        <v>5</v>
      </c>
      <c r="V46" s="245">
        <v>6.3</v>
      </c>
    </row>
    <row r="47" spans="1:24" ht="24" customHeight="1" x14ac:dyDescent="0.2">
      <c r="A47" s="215">
        <v>2019</v>
      </c>
      <c r="B47" s="251" t="s">
        <v>55</v>
      </c>
      <c r="C47" s="233">
        <v>0.95630000000000004</v>
      </c>
      <c r="D47" s="234">
        <v>0.34699999999999998</v>
      </c>
      <c r="E47" s="234">
        <v>0.38400000000000001</v>
      </c>
      <c r="F47" s="334">
        <v>5.8900000000000001E-2</v>
      </c>
      <c r="G47" s="334">
        <v>2.3099999999999999E-2</v>
      </c>
      <c r="H47" s="235">
        <v>0.14499999999999999</v>
      </c>
      <c r="I47" s="236">
        <v>1.17E-2</v>
      </c>
      <c r="J47" s="237">
        <v>8.3000000000000001E-3</v>
      </c>
      <c r="K47" s="326">
        <f t="shared" si="0"/>
        <v>1.4096385542168675</v>
      </c>
      <c r="L47" s="238">
        <v>8.6999999999999994E-3</v>
      </c>
      <c r="M47" s="238">
        <v>8.0000000000000004E-4</v>
      </c>
      <c r="N47" s="238">
        <v>6.0000000000000001E-3</v>
      </c>
      <c r="O47" s="239">
        <v>1.9E-3</v>
      </c>
      <c r="P47" s="240">
        <v>85.8</v>
      </c>
      <c r="Q47" s="241">
        <v>29.1</v>
      </c>
      <c r="R47" s="241">
        <v>16.600000000000001</v>
      </c>
      <c r="S47" s="242">
        <v>70.8</v>
      </c>
      <c r="T47" s="248">
        <v>5.43</v>
      </c>
      <c r="U47" s="249">
        <v>4.99</v>
      </c>
      <c r="V47" s="250">
        <v>6.6</v>
      </c>
    </row>
    <row r="48" spans="1:24" ht="24" customHeight="1" x14ac:dyDescent="0.2">
      <c r="A48" s="231">
        <v>2019</v>
      </c>
      <c r="B48" s="254" t="s">
        <v>71</v>
      </c>
      <c r="C48" s="233">
        <v>0.94750000000000001</v>
      </c>
      <c r="D48" s="234">
        <v>0.35599999999999998</v>
      </c>
      <c r="E48" s="234">
        <v>0.38700000000000001</v>
      </c>
      <c r="F48" s="334">
        <v>6.1100000000000002E-2</v>
      </c>
      <c r="G48" s="334">
        <v>0</v>
      </c>
      <c r="H48" s="235">
        <v>0.14299999999999999</v>
      </c>
      <c r="I48" s="236">
        <v>1.14E-2</v>
      </c>
      <c r="J48" s="237">
        <v>8.2000000000000007E-3</v>
      </c>
      <c r="K48" s="326">
        <f t="shared" si="0"/>
        <v>1.3902439024390243</v>
      </c>
      <c r="L48" s="238">
        <v>8.9999999999999993E-3</v>
      </c>
      <c r="M48" s="238">
        <v>8.9999999999999998E-4</v>
      </c>
      <c r="N48" s="238">
        <v>6.4000000000000003E-3</v>
      </c>
      <c r="O48" s="239">
        <v>2.8999999999999998E-3</v>
      </c>
      <c r="P48" s="240">
        <v>116</v>
      </c>
      <c r="Q48" s="241">
        <v>6.9</v>
      </c>
      <c r="R48" s="241">
        <v>18.8</v>
      </c>
      <c r="S48" s="242">
        <v>102</v>
      </c>
      <c r="T48" s="243">
        <v>5.48</v>
      </c>
      <c r="U48" s="244">
        <v>5.04</v>
      </c>
      <c r="V48" s="245">
        <v>6.6</v>
      </c>
    </row>
    <row r="49" spans="1:23" ht="24" customHeight="1" x14ac:dyDescent="0.2">
      <c r="A49" s="231">
        <v>2019</v>
      </c>
      <c r="B49" s="254" t="s">
        <v>162</v>
      </c>
      <c r="C49" s="233">
        <v>0.97670000000000001</v>
      </c>
      <c r="D49" s="234">
        <v>0.36799999999999999</v>
      </c>
      <c r="E49" s="234">
        <v>0.38</v>
      </c>
      <c r="F49" s="334">
        <v>5.9700000000000003E-2</v>
      </c>
      <c r="G49" s="334">
        <v>1.15E-2</v>
      </c>
      <c r="H49" s="235">
        <v>0.158</v>
      </c>
      <c r="I49" s="236">
        <v>1.09E-2</v>
      </c>
      <c r="J49" s="237">
        <v>8.3999999999999995E-3</v>
      </c>
      <c r="K49" s="326">
        <f t="shared" si="0"/>
        <v>1.2976190476190477</v>
      </c>
      <c r="L49" s="238">
        <v>8.0999999999999996E-3</v>
      </c>
      <c r="M49" s="238">
        <v>8.9999999999999998E-4</v>
      </c>
      <c r="N49" s="238">
        <v>6.4000000000000003E-3</v>
      </c>
      <c r="O49" s="239">
        <v>3.0000000000000001E-3</v>
      </c>
      <c r="P49" s="240">
        <v>102</v>
      </c>
      <c r="Q49" s="241">
        <v>25.6</v>
      </c>
      <c r="R49" s="241">
        <v>19.899999999999999</v>
      </c>
      <c r="S49" s="242">
        <v>76.900000000000006</v>
      </c>
      <c r="T49" s="243">
        <v>5.52</v>
      </c>
      <c r="U49" s="244">
        <v>5.07</v>
      </c>
      <c r="V49" s="245">
        <v>6.3</v>
      </c>
    </row>
    <row r="50" spans="1:23" ht="24" customHeight="1" x14ac:dyDescent="0.2">
      <c r="A50" s="231">
        <v>2020</v>
      </c>
      <c r="B50" s="254" t="s">
        <v>181</v>
      </c>
      <c r="C50" s="233">
        <v>0.9577</v>
      </c>
      <c r="D50" s="234">
        <v>0.36599999999999999</v>
      </c>
      <c r="E50" s="234">
        <v>0.39300000000000002</v>
      </c>
      <c r="F50" s="334">
        <v>6.3100000000000003E-2</v>
      </c>
      <c r="G50" s="334">
        <v>0.01</v>
      </c>
      <c r="H50" s="235">
        <v>0.12559999999999999</v>
      </c>
      <c r="I50" s="236">
        <v>1.09E-2</v>
      </c>
      <c r="J50" s="237">
        <v>8.6E-3</v>
      </c>
      <c r="K50" s="326">
        <f t="shared" si="0"/>
        <v>1.2674418604651163</v>
      </c>
      <c r="L50" s="238">
        <v>6.6E-3</v>
      </c>
      <c r="M50" s="238">
        <v>5.9999999999999995E-4</v>
      </c>
      <c r="N50" s="238">
        <v>5.7999999999999996E-3</v>
      </c>
      <c r="O50" s="239">
        <v>2.8999999999999998E-3</v>
      </c>
      <c r="P50" s="240">
        <v>84.8</v>
      </c>
      <c r="Q50" s="241">
        <v>8.1999999999999993</v>
      </c>
      <c r="R50" s="241">
        <v>19.8</v>
      </c>
      <c r="S50" s="242">
        <v>85.1</v>
      </c>
      <c r="T50" s="243">
        <v>5.51</v>
      </c>
      <c r="U50" s="244">
        <v>5.0599999999999996</v>
      </c>
      <c r="V50" s="245">
        <v>6.6</v>
      </c>
    </row>
    <row r="51" spans="1:23" ht="24" customHeight="1" x14ac:dyDescent="0.2">
      <c r="A51" s="231">
        <v>2020</v>
      </c>
      <c r="B51" s="254" t="s">
        <v>182</v>
      </c>
      <c r="C51" s="233">
        <v>0.95040000000000002</v>
      </c>
      <c r="D51" s="234">
        <v>0.36099999999999999</v>
      </c>
      <c r="E51" s="234">
        <v>0.39300000000000002</v>
      </c>
      <c r="F51" s="334">
        <v>6.0999999999999999E-2</v>
      </c>
      <c r="G51" s="334">
        <v>1.9E-2</v>
      </c>
      <c r="H51" s="235">
        <v>0.1164</v>
      </c>
      <c r="I51" s="236">
        <v>1.12E-2</v>
      </c>
      <c r="J51" s="237">
        <v>8.0000000000000002E-3</v>
      </c>
      <c r="K51" s="326">
        <f t="shared" si="0"/>
        <v>1.4</v>
      </c>
      <c r="L51" s="238">
        <v>7.3000000000000001E-3</v>
      </c>
      <c r="M51" s="238">
        <v>1E-3</v>
      </c>
      <c r="N51" s="238">
        <v>6.3E-3</v>
      </c>
      <c r="O51" s="239">
        <v>2.0999999999999999E-3</v>
      </c>
      <c r="P51" s="240">
        <v>105</v>
      </c>
      <c r="Q51" s="241">
        <v>7.7</v>
      </c>
      <c r="R51" s="241">
        <v>16.2</v>
      </c>
      <c r="S51" s="242">
        <v>63.7</v>
      </c>
      <c r="T51" s="243">
        <v>5.45</v>
      </c>
      <c r="U51" s="244">
        <v>5.01</v>
      </c>
      <c r="V51" s="245">
        <v>6.6</v>
      </c>
    </row>
    <row r="52" spans="1:23" ht="24" customHeight="1" x14ac:dyDescent="0.2">
      <c r="A52" s="231"/>
      <c r="B52" s="254"/>
      <c r="C52" s="233"/>
      <c r="D52" s="234"/>
      <c r="E52" s="234"/>
      <c r="F52" s="334"/>
      <c r="G52" s="334"/>
      <c r="H52" s="235"/>
      <c r="I52" s="236"/>
      <c r="J52" s="237"/>
      <c r="K52" s="326"/>
      <c r="L52" s="238"/>
      <c r="M52" s="238"/>
      <c r="N52" s="238"/>
      <c r="O52" s="239"/>
      <c r="P52" s="240"/>
      <c r="Q52" s="241"/>
      <c r="R52" s="241"/>
      <c r="S52" s="242"/>
      <c r="T52" s="243"/>
      <c r="U52" s="244"/>
      <c r="V52" s="245"/>
    </row>
    <row r="53" spans="1:23" ht="24" customHeight="1" x14ac:dyDescent="0.2">
      <c r="A53" s="231"/>
      <c r="B53" s="254"/>
      <c r="C53" s="233"/>
      <c r="D53" s="234"/>
      <c r="E53" s="234"/>
      <c r="F53" s="334"/>
      <c r="G53" s="334"/>
      <c r="H53" s="235"/>
      <c r="I53" s="236"/>
      <c r="J53" s="237"/>
      <c r="K53" s="326"/>
      <c r="L53" s="238"/>
      <c r="M53" s="238"/>
      <c r="N53" s="238"/>
      <c r="O53" s="239"/>
      <c r="P53" s="240"/>
      <c r="Q53" s="241"/>
      <c r="R53" s="241"/>
      <c r="S53" s="242"/>
      <c r="T53" s="243"/>
      <c r="U53" s="244"/>
      <c r="V53" s="245"/>
    </row>
    <row r="54" spans="1:23" ht="24" customHeight="1" x14ac:dyDescent="0.2">
      <c r="A54" s="231"/>
      <c r="B54" s="254"/>
      <c r="C54" s="233"/>
      <c r="D54" s="234"/>
      <c r="E54" s="234"/>
      <c r="F54" s="334"/>
      <c r="G54" s="334"/>
      <c r="H54" s="235"/>
      <c r="I54" s="236"/>
      <c r="J54" s="237"/>
      <c r="K54" s="326"/>
      <c r="L54" s="238"/>
      <c r="M54" s="238"/>
      <c r="N54" s="238"/>
      <c r="O54" s="239"/>
      <c r="P54" s="240"/>
      <c r="Q54" s="241"/>
      <c r="R54" s="241"/>
      <c r="S54" s="242"/>
      <c r="T54" s="243"/>
      <c r="U54" s="244"/>
      <c r="V54" s="245"/>
    </row>
    <row r="55" spans="1:23" ht="24" customHeight="1" x14ac:dyDescent="0.2">
      <c r="A55" s="231"/>
      <c r="B55" s="254"/>
      <c r="C55" s="233"/>
      <c r="D55" s="234"/>
      <c r="E55" s="234"/>
      <c r="F55" s="334"/>
      <c r="G55" s="334"/>
      <c r="H55" s="235"/>
      <c r="I55" s="236"/>
      <c r="J55" s="237"/>
      <c r="K55" s="326"/>
      <c r="L55" s="238"/>
      <c r="M55" s="238"/>
      <c r="N55" s="238"/>
      <c r="O55" s="239"/>
      <c r="P55" s="240"/>
      <c r="Q55" s="241"/>
      <c r="R55" s="241"/>
      <c r="S55" s="242"/>
      <c r="T55" s="243"/>
      <c r="U55" s="244"/>
      <c r="V55" s="245"/>
    </row>
    <row r="56" spans="1:23" ht="24" customHeight="1" thickBot="1" x14ac:dyDescent="0.25">
      <c r="A56" s="231"/>
      <c r="B56" s="232"/>
      <c r="C56" s="256"/>
      <c r="D56" s="257"/>
      <c r="E56" s="257"/>
      <c r="F56" s="335"/>
      <c r="G56" s="335"/>
      <c r="H56" s="258"/>
      <c r="I56" s="259"/>
      <c r="J56" s="260"/>
      <c r="K56" s="327"/>
      <c r="L56" s="260"/>
      <c r="M56" s="260"/>
      <c r="N56" s="260"/>
      <c r="O56" s="261"/>
      <c r="P56" s="262"/>
      <c r="Q56" s="263"/>
      <c r="R56" s="263"/>
      <c r="S56" s="264"/>
      <c r="T56" s="265"/>
      <c r="U56" s="266"/>
      <c r="V56" s="267"/>
    </row>
    <row r="57" spans="1:23" s="229" customFormat="1" x14ac:dyDescent="0.2">
      <c r="B57" s="229" t="s">
        <v>177</v>
      </c>
      <c r="K57" s="328"/>
      <c r="L57" s="268"/>
      <c r="M57" s="268"/>
      <c r="N57" s="268"/>
      <c r="O57" s="268"/>
      <c r="P57" s="269"/>
      <c r="Q57" s="269"/>
      <c r="R57" s="269"/>
      <c r="S57" s="269"/>
      <c r="W57" s="181"/>
    </row>
    <row r="58" spans="1:23" s="229" customFormat="1" x14ac:dyDescent="0.2">
      <c r="B58" s="229" t="s">
        <v>163</v>
      </c>
      <c r="K58" s="328"/>
      <c r="L58" s="268"/>
      <c r="M58" s="268"/>
      <c r="N58" s="268"/>
      <c r="O58" s="268"/>
      <c r="P58" s="269"/>
      <c r="Q58" s="269"/>
      <c r="R58" s="269"/>
      <c r="S58" s="269"/>
      <c r="W58" s="181"/>
    </row>
    <row r="59" spans="1:23" s="229" customFormat="1" x14ac:dyDescent="0.2">
      <c r="B59" s="229" t="s">
        <v>164</v>
      </c>
      <c r="K59" s="328"/>
      <c r="L59" s="268"/>
      <c r="M59" s="268"/>
      <c r="N59" s="268"/>
      <c r="O59" s="268"/>
      <c r="P59" s="269"/>
      <c r="Q59" s="269"/>
      <c r="R59" s="269"/>
      <c r="S59" s="269"/>
      <c r="W59" s="181"/>
    </row>
    <row r="60" spans="1:23" s="229" customFormat="1" x14ac:dyDescent="0.2">
      <c r="K60" s="328"/>
      <c r="L60" s="268"/>
      <c r="M60" s="268"/>
      <c r="N60" s="268"/>
      <c r="O60" s="268"/>
      <c r="P60" s="269"/>
      <c r="Q60" s="269"/>
      <c r="R60" s="269"/>
      <c r="S60" s="269"/>
      <c r="W60" s="181"/>
    </row>
    <row r="61" spans="1:23" s="229" customFormat="1" x14ac:dyDescent="0.2">
      <c r="K61" s="328"/>
      <c r="L61" s="268"/>
      <c r="M61" s="268"/>
      <c r="N61" s="268"/>
      <c r="O61" s="268"/>
      <c r="P61" s="269"/>
      <c r="Q61" s="269"/>
      <c r="R61" s="269"/>
      <c r="S61" s="269"/>
      <c r="W61" s="181"/>
    </row>
    <row r="62" spans="1:23" s="229" customFormat="1" x14ac:dyDescent="0.2">
      <c r="K62" s="328"/>
      <c r="L62" s="268"/>
      <c r="M62" s="268"/>
      <c r="N62" s="268"/>
      <c r="O62" s="268"/>
      <c r="P62" s="269"/>
      <c r="Q62" s="269"/>
      <c r="R62" s="269"/>
      <c r="S62" s="269"/>
      <c r="W62" s="181"/>
    </row>
    <row r="63" spans="1:23" s="229" customFormat="1" x14ac:dyDescent="0.2">
      <c r="K63" s="328"/>
      <c r="L63" s="268"/>
      <c r="M63" s="268"/>
      <c r="N63" s="268"/>
      <c r="O63" s="268"/>
      <c r="P63" s="269"/>
      <c r="Q63" s="269"/>
      <c r="R63" s="269"/>
      <c r="S63" s="269"/>
      <c r="W63" s="181"/>
    </row>
    <row r="64" spans="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row r="250" spans="11:23" s="229" customFormat="1" x14ac:dyDescent="0.2">
      <c r="K250" s="328"/>
      <c r="L250" s="268"/>
      <c r="M250" s="268"/>
      <c r="N250" s="268"/>
      <c r="O250" s="268"/>
      <c r="P250" s="269"/>
      <c r="Q250" s="269"/>
      <c r="R250" s="269"/>
      <c r="S250" s="269"/>
      <c r="W250" s="181"/>
    </row>
    <row r="251" spans="11:23" s="229" customFormat="1" x14ac:dyDescent="0.2">
      <c r="K251" s="328"/>
      <c r="L251" s="268"/>
      <c r="M251" s="268"/>
      <c r="N251" s="268"/>
      <c r="O251" s="268"/>
      <c r="P251" s="269"/>
      <c r="Q251" s="269"/>
      <c r="R251" s="269"/>
      <c r="S251" s="269"/>
      <c r="W251" s="181"/>
    </row>
    <row r="252" spans="11:23" s="229" customFormat="1" x14ac:dyDescent="0.2">
      <c r="K252" s="328"/>
      <c r="L252" s="268"/>
      <c r="M252" s="268"/>
      <c r="N252" s="268"/>
      <c r="O252" s="268"/>
      <c r="P252" s="269"/>
      <c r="Q252" s="269"/>
      <c r="R252" s="269"/>
      <c r="S252" s="269"/>
      <c r="W252" s="181"/>
    </row>
    <row r="253" spans="11:23" s="229" customFormat="1" x14ac:dyDescent="0.2">
      <c r="K253" s="328"/>
      <c r="L253" s="268"/>
      <c r="M253" s="268"/>
      <c r="N253" s="268"/>
      <c r="O253" s="268"/>
      <c r="P253" s="269"/>
      <c r="Q253" s="269"/>
      <c r="R253" s="269"/>
      <c r="S253" s="269"/>
      <c r="W253" s="181"/>
    </row>
    <row r="254" spans="11:23" s="229" customFormat="1" x14ac:dyDescent="0.2">
      <c r="K254" s="328"/>
      <c r="L254" s="268"/>
      <c r="M254" s="268"/>
      <c r="N254" s="268"/>
      <c r="O254" s="268"/>
      <c r="P254" s="269"/>
      <c r="Q254" s="269"/>
      <c r="R254" s="269"/>
      <c r="S254" s="269"/>
      <c r="W254" s="181"/>
    </row>
    <row r="255" spans="11:23" s="229" customFormat="1" x14ac:dyDescent="0.2">
      <c r="K255" s="328"/>
      <c r="L255" s="268"/>
      <c r="M255" s="268"/>
      <c r="N255" s="268"/>
      <c r="O255" s="268"/>
      <c r="P255" s="269"/>
      <c r="Q255" s="269"/>
      <c r="R255" s="269"/>
      <c r="S255" s="269"/>
      <c r="W255" s="181"/>
    </row>
    <row r="256" spans="11:23" s="229" customFormat="1" x14ac:dyDescent="0.2">
      <c r="K256" s="328"/>
      <c r="L256" s="268"/>
      <c r="M256" s="268"/>
      <c r="N256" s="268"/>
      <c r="O256" s="268"/>
      <c r="P256" s="269"/>
      <c r="Q256" s="269"/>
      <c r="R256" s="269"/>
      <c r="S256" s="269"/>
      <c r="W256" s="181"/>
    </row>
    <row r="257" spans="11:23" s="229" customFormat="1" x14ac:dyDescent="0.2">
      <c r="K257" s="328"/>
      <c r="L257" s="268"/>
      <c r="M257" s="268"/>
      <c r="N257" s="268"/>
      <c r="O257" s="268"/>
      <c r="P257" s="269"/>
      <c r="Q257" s="269"/>
      <c r="R257" s="269"/>
      <c r="S257" s="269"/>
      <c r="W257" s="181"/>
    </row>
  </sheetData>
  <sheetProtection algorithmName="SHA-512" hashValue="CGLyx41Z+xndF++urBgyJbjVauzQGPovGWaXIGm4kxMr36C8CU5IcveLnpUPIFK2tC+F0E0NrJtFMRx11+4jjw==" saltValue="38dl5z2UgIfmnCyYGZa4Gg==" spinCount="100000" sheet="1" scenarios="1" selectLockedCells="1" selectUnlockedCells="1"/>
  <phoneticPr fontId="7" type="noConversion"/>
  <pageMargins left="0.7" right="0.2" top="0.75" bottom="0.75" header="0.3" footer="0.3"/>
  <pageSetup scale="41" orientation="landscape" horizontalDpi="0" verticalDpi="0"/>
  <ignoredErrors>
    <ignoredError sqref="K54:K5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3AE5-A9E6-324B-81D8-7F3584F948BE}">
  <sheetPr>
    <tabColor theme="9" tint="0.39997558519241921"/>
    <pageSetUpPr fitToPage="1"/>
  </sheetPr>
  <dimension ref="A1:CB249"/>
  <sheetViews>
    <sheetView zoomScaleNormal="100" workbookViewId="0"/>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113</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3"/>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272"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77">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82"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84"/>
      <c r="J6" s="221"/>
      <c r="K6" s="323"/>
      <c r="L6" s="221"/>
      <c r="M6" s="221"/>
      <c r="N6" s="221"/>
      <c r="O6" s="222"/>
      <c r="P6" s="223"/>
      <c r="Q6" s="224"/>
      <c r="R6" s="224"/>
      <c r="S6" s="285"/>
      <c r="T6" s="226"/>
      <c r="U6" s="227"/>
      <c r="V6" s="228"/>
    </row>
    <row r="7" spans="1:80" ht="24" customHeight="1" x14ac:dyDescent="0.2">
      <c r="A7" s="286">
        <v>2008</v>
      </c>
      <c r="B7" s="287">
        <v>2968</v>
      </c>
      <c r="C7" s="288">
        <v>0.95569999999999999</v>
      </c>
      <c r="D7" s="289">
        <v>0.34399999999999997</v>
      </c>
      <c r="E7" s="289">
        <v>0.4</v>
      </c>
      <c r="F7" s="343">
        <v>4.4699999999999997E-2</v>
      </c>
      <c r="G7" s="343">
        <v>0</v>
      </c>
      <c r="H7" s="290">
        <v>0.16400000000000001</v>
      </c>
      <c r="I7" s="291">
        <v>7.7000000000000002E-3</v>
      </c>
      <c r="J7" s="292">
        <v>6.1000000000000004E-3</v>
      </c>
      <c r="K7" s="325">
        <f>I7/J7</f>
        <v>1.2622950819672132</v>
      </c>
      <c r="L7" s="238">
        <v>9.1000000000000004E-3</v>
      </c>
      <c r="M7" s="238">
        <v>6.4999999999999997E-4</v>
      </c>
      <c r="N7" s="238">
        <v>3.3E-3</v>
      </c>
      <c r="O7" s="239">
        <v>3.0999999999999999E-3</v>
      </c>
      <c r="P7" s="240">
        <v>28</v>
      </c>
      <c r="Q7" s="241">
        <v>6</v>
      </c>
      <c r="R7" s="241">
        <v>10</v>
      </c>
      <c r="S7" s="293">
        <v>46</v>
      </c>
      <c r="T7" s="294">
        <v>5.63</v>
      </c>
      <c r="U7" s="295">
        <v>5.18</v>
      </c>
      <c r="V7" s="296">
        <v>6.5</v>
      </c>
      <c r="X7" s="246"/>
    </row>
    <row r="8" spans="1:80" ht="24" customHeight="1" x14ac:dyDescent="0.2">
      <c r="A8" s="286">
        <v>2015</v>
      </c>
      <c r="B8" s="297" t="s">
        <v>74</v>
      </c>
      <c r="C8" s="288">
        <v>0.95540000000000003</v>
      </c>
      <c r="D8" s="289">
        <v>0.32200000000000001</v>
      </c>
      <c r="E8" s="289">
        <v>0.39100000000000001</v>
      </c>
      <c r="F8" s="343">
        <v>4.0800000000000003E-2</v>
      </c>
      <c r="G8" s="343">
        <v>4.7999999999999996E-3</v>
      </c>
      <c r="H8" s="290">
        <v>0.19700000000000001</v>
      </c>
      <c r="I8" s="291">
        <v>8.0000000000000002E-3</v>
      </c>
      <c r="J8" s="292">
        <v>6.1999999999999998E-3</v>
      </c>
      <c r="K8" s="325">
        <f t="shared" ref="K8:K18" si="0">I8/J8</f>
        <v>1.2903225806451613</v>
      </c>
      <c r="L8" s="238">
        <v>6.8999999999999999E-3</v>
      </c>
      <c r="M8" s="238">
        <v>5.0000000000000001E-4</v>
      </c>
      <c r="N8" s="238">
        <v>3.0000000000000001E-3</v>
      </c>
      <c r="O8" s="239">
        <v>3.0000000000000001E-3</v>
      </c>
      <c r="P8" s="240">
        <v>47.3</v>
      </c>
      <c r="Q8" s="241">
        <v>2.9</v>
      </c>
      <c r="R8" s="241">
        <v>12.2</v>
      </c>
      <c r="S8" s="293">
        <v>35.6</v>
      </c>
      <c r="T8" s="294">
        <v>5.59</v>
      </c>
      <c r="U8" s="295">
        <v>5.14</v>
      </c>
      <c r="V8" s="296">
        <v>6.3</v>
      </c>
      <c r="X8" s="246"/>
    </row>
    <row r="9" spans="1:80" ht="24" customHeight="1" x14ac:dyDescent="0.2">
      <c r="A9" s="286">
        <v>2017</v>
      </c>
      <c r="B9" s="297" t="s">
        <v>60</v>
      </c>
      <c r="C9" s="288">
        <v>0.95850000000000002</v>
      </c>
      <c r="D9" s="289">
        <v>0.33600000000000002</v>
      </c>
      <c r="E9" s="289">
        <v>0.31</v>
      </c>
      <c r="F9" s="343">
        <v>4.4900000000000002E-2</v>
      </c>
      <c r="G9" s="343">
        <v>3.3999999999999998E-3</v>
      </c>
      <c r="H9" s="290">
        <v>0.26400000000000001</v>
      </c>
      <c r="I9" s="291">
        <v>8.6E-3</v>
      </c>
      <c r="J9" s="292">
        <v>7.0000000000000001E-3</v>
      </c>
      <c r="K9" s="325">
        <f t="shared" si="0"/>
        <v>1.2285714285714286</v>
      </c>
      <c r="L9" s="238">
        <v>6.8999999999999999E-3</v>
      </c>
      <c r="M9" s="238">
        <v>5.9999999999999995E-4</v>
      </c>
      <c r="N9" s="238">
        <v>3.3999999999999998E-3</v>
      </c>
      <c r="O9" s="239">
        <v>2.5999999999999999E-3</v>
      </c>
      <c r="P9" s="240">
        <v>80.099999999999994</v>
      </c>
      <c r="Q9" s="241">
        <v>1.3</v>
      </c>
      <c r="R9" s="241">
        <v>15.2</v>
      </c>
      <c r="S9" s="293">
        <v>36.799999999999997</v>
      </c>
      <c r="T9" s="294">
        <v>5.19</v>
      </c>
      <c r="U9" s="295">
        <v>4.74</v>
      </c>
      <c r="V9" s="296">
        <v>5.6</v>
      </c>
      <c r="X9" s="246"/>
    </row>
    <row r="10" spans="1:80" ht="24" customHeight="1" x14ac:dyDescent="0.2">
      <c r="A10" s="286">
        <v>2018</v>
      </c>
      <c r="B10" s="297" t="s">
        <v>43</v>
      </c>
      <c r="C10" s="288">
        <v>0.95069999999999999</v>
      </c>
      <c r="D10" s="289">
        <v>0.32200000000000001</v>
      </c>
      <c r="E10" s="289">
        <v>0.29699999999999999</v>
      </c>
      <c r="F10" s="343">
        <v>4.2900000000000001E-2</v>
      </c>
      <c r="G10" s="343">
        <v>0</v>
      </c>
      <c r="H10" s="290">
        <v>0.28899999999999998</v>
      </c>
      <c r="I10" s="291">
        <v>8.6E-3</v>
      </c>
      <c r="J10" s="292">
        <v>6.0000000000000001E-3</v>
      </c>
      <c r="K10" s="325">
        <f t="shared" si="0"/>
        <v>1.4333333333333333</v>
      </c>
      <c r="L10" s="238">
        <v>6.4000000000000003E-3</v>
      </c>
      <c r="M10" s="238">
        <v>5.0000000000000001E-4</v>
      </c>
      <c r="N10" s="238">
        <v>2.8999999999999998E-3</v>
      </c>
      <c r="O10" s="239">
        <v>1.9E-3</v>
      </c>
      <c r="P10" s="240">
        <v>54.2</v>
      </c>
      <c r="Q10" s="241">
        <v>2.8</v>
      </c>
      <c r="R10" s="241">
        <v>14</v>
      </c>
      <c r="S10" s="293">
        <v>39.5</v>
      </c>
      <c r="T10" s="294">
        <v>5.12</v>
      </c>
      <c r="U10" s="295">
        <v>4.66</v>
      </c>
      <c r="V10" s="296">
        <v>7.3</v>
      </c>
      <c r="X10" s="246"/>
    </row>
    <row r="11" spans="1:80" ht="24" customHeight="1" x14ac:dyDescent="0.2">
      <c r="A11" s="286">
        <v>2018</v>
      </c>
      <c r="B11" s="297" t="s">
        <v>161</v>
      </c>
      <c r="C11" s="288">
        <v>0.96740000000000004</v>
      </c>
      <c r="D11" s="289">
        <v>0.33400000000000002</v>
      </c>
      <c r="E11" s="289">
        <v>0.34799999999999998</v>
      </c>
      <c r="F11" s="343">
        <v>4.58E-2</v>
      </c>
      <c r="G11" s="343">
        <v>0</v>
      </c>
      <c r="H11" s="290">
        <v>0.24</v>
      </c>
      <c r="I11" s="291">
        <v>8.3999999999999995E-3</v>
      </c>
      <c r="J11" s="292">
        <v>6.4999999999999997E-3</v>
      </c>
      <c r="K11" s="325">
        <f t="shared" si="0"/>
        <v>1.2923076923076924</v>
      </c>
      <c r="L11" s="238">
        <v>7.3000000000000001E-3</v>
      </c>
      <c r="M11" s="238">
        <v>5.0000000000000001E-4</v>
      </c>
      <c r="N11" s="238">
        <v>3.2000000000000002E-3</v>
      </c>
      <c r="O11" s="239">
        <v>2.8999999999999998E-3</v>
      </c>
      <c r="P11" s="240">
        <v>52.8</v>
      </c>
      <c r="Q11" s="241">
        <v>1.7</v>
      </c>
      <c r="R11" s="241">
        <v>14.9</v>
      </c>
      <c r="S11" s="293">
        <v>21.4</v>
      </c>
      <c r="T11" s="294">
        <v>5.43</v>
      </c>
      <c r="U11" s="295">
        <v>4.97</v>
      </c>
      <c r="V11" s="296">
        <v>7</v>
      </c>
      <c r="X11" s="246"/>
    </row>
    <row r="12" spans="1:80" ht="24" customHeight="1" x14ac:dyDescent="0.2">
      <c r="A12" s="286">
        <v>2019</v>
      </c>
      <c r="B12" s="297" t="s">
        <v>45</v>
      </c>
      <c r="C12" s="288">
        <v>0.9677</v>
      </c>
      <c r="D12" s="289">
        <v>0.32700000000000001</v>
      </c>
      <c r="E12" s="289">
        <v>0.28000000000000003</v>
      </c>
      <c r="F12" s="343">
        <v>4.8000000000000001E-2</v>
      </c>
      <c r="G12" s="343">
        <v>0</v>
      </c>
      <c r="H12" s="290">
        <v>0.313</v>
      </c>
      <c r="I12" s="291">
        <v>8.3999999999999995E-3</v>
      </c>
      <c r="J12" s="292">
        <v>6.7999999999999996E-3</v>
      </c>
      <c r="K12" s="325">
        <f t="shared" si="0"/>
        <v>1.2352941176470589</v>
      </c>
      <c r="L12" s="238">
        <v>7.6E-3</v>
      </c>
      <c r="M12" s="238">
        <v>5.9999999999999995E-4</v>
      </c>
      <c r="N12" s="238">
        <v>3.2000000000000002E-3</v>
      </c>
      <c r="O12" s="239">
        <v>3.0000000000000001E-3</v>
      </c>
      <c r="P12" s="240">
        <v>47.1</v>
      </c>
      <c r="Q12" s="241">
        <v>1.8</v>
      </c>
      <c r="R12" s="241">
        <v>11.9</v>
      </c>
      <c r="S12" s="293">
        <v>31.3</v>
      </c>
      <c r="T12" s="294">
        <v>5.08</v>
      </c>
      <c r="U12" s="295">
        <v>4.62</v>
      </c>
      <c r="V12" s="296">
        <v>6.5</v>
      </c>
      <c r="X12" s="246"/>
    </row>
    <row r="13" spans="1:80" ht="24" customHeight="1" x14ac:dyDescent="0.2">
      <c r="A13" s="286">
        <v>2019</v>
      </c>
      <c r="B13" s="297" t="s">
        <v>178</v>
      </c>
      <c r="C13" s="288">
        <v>0.95660000000000001</v>
      </c>
      <c r="D13" s="289">
        <v>0.32400000000000001</v>
      </c>
      <c r="E13" s="289">
        <v>0.4</v>
      </c>
      <c r="F13" s="343">
        <v>4.3799999999999999E-2</v>
      </c>
      <c r="G13" s="343">
        <v>1.2E-2</v>
      </c>
      <c r="H13" s="290">
        <v>0.17699999999999999</v>
      </c>
      <c r="I13" s="291">
        <v>8.9999999999999993E-3</v>
      </c>
      <c r="J13" s="292">
        <v>6.7000000000000002E-3</v>
      </c>
      <c r="K13" s="325">
        <f t="shared" si="0"/>
        <v>1.3432835820895521</v>
      </c>
      <c r="L13" s="238">
        <v>7.4999999999999997E-3</v>
      </c>
      <c r="M13" s="238">
        <v>5.9999999999999995E-4</v>
      </c>
      <c r="N13" s="238">
        <v>3.3999999999999998E-3</v>
      </c>
      <c r="O13" s="239">
        <v>2.2000000000000001E-3</v>
      </c>
      <c r="P13" s="240">
        <v>47.1</v>
      </c>
      <c r="Q13" s="241">
        <v>2</v>
      </c>
      <c r="R13" s="241">
        <v>12.2</v>
      </c>
      <c r="S13" s="293">
        <v>34.4</v>
      </c>
      <c r="T13" s="294">
        <v>5.6</v>
      </c>
      <c r="U13" s="295">
        <v>5.15</v>
      </c>
      <c r="V13" s="296">
        <v>7.7</v>
      </c>
      <c r="X13" s="246"/>
    </row>
    <row r="14" spans="1:80" ht="24" customHeight="1" x14ac:dyDescent="0.2">
      <c r="A14" s="286">
        <v>2019</v>
      </c>
      <c r="B14" s="297" t="s">
        <v>46</v>
      </c>
      <c r="C14" s="288">
        <v>0.95740000000000003</v>
      </c>
      <c r="D14" s="289">
        <v>0.32100000000000001</v>
      </c>
      <c r="E14" s="289">
        <v>0.28399999999999997</v>
      </c>
      <c r="F14" s="343">
        <v>4.2599999999999999E-2</v>
      </c>
      <c r="G14" s="343">
        <v>0</v>
      </c>
      <c r="H14" s="290">
        <v>0.31</v>
      </c>
      <c r="I14" s="291">
        <v>8.6E-3</v>
      </c>
      <c r="J14" s="292">
        <v>6.3E-3</v>
      </c>
      <c r="K14" s="325">
        <f t="shared" si="0"/>
        <v>1.3650793650793651</v>
      </c>
      <c r="L14" s="238">
        <v>6.7000000000000002E-3</v>
      </c>
      <c r="M14" s="238">
        <v>5.0000000000000001E-4</v>
      </c>
      <c r="N14" s="238">
        <v>3.0000000000000001E-3</v>
      </c>
      <c r="O14" s="239">
        <v>2.2000000000000001E-3</v>
      </c>
      <c r="P14" s="240">
        <v>52.9</v>
      </c>
      <c r="Q14" s="241">
        <v>1.7</v>
      </c>
      <c r="R14" s="241">
        <v>11.6</v>
      </c>
      <c r="S14" s="293">
        <v>30.5</v>
      </c>
      <c r="T14" s="294">
        <v>5.08</v>
      </c>
      <c r="U14" s="295">
        <v>4.62</v>
      </c>
      <c r="V14" s="296">
        <v>7.8</v>
      </c>
      <c r="X14" s="246"/>
    </row>
    <row r="15" spans="1:80" ht="24" customHeight="1" x14ac:dyDescent="0.2">
      <c r="A15" s="286">
        <v>2019</v>
      </c>
      <c r="B15" s="297" t="s">
        <v>179</v>
      </c>
      <c r="C15" s="288">
        <v>0.95720000000000005</v>
      </c>
      <c r="D15" s="289">
        <v>0.318</v>
      </c>
      <c r="E15" s="289">
        <v>0.39600000000000002</v>
      </c>
      <c r="F15" s="343">
        <v>4.4299999999999999E-2</v>
      </c>
      <c r="G15" s="343">
        <v>0</v>
      </c>
      <c r="H15" s="290">
        <v>0.19900000000000001</v>
      </c>
      <c r="I15" s="291">
        <v>8.5000000000000006E-3</v>
      </c>
      <c r="J15" s="292">
        <v>6.3E-3</v>
      </c>
      <c r="K15" s="325">
        <f t="shared" si="0"/>
        <v>1.3492063492063493</v>
      </c>
      <c r="L15" s="238">
        <v>7.3000000000000001E-3</v>
      </c>
      <c r="M15" s="238">
        <v>5.0000000000000001E-4</v>
      </c>
      <c r="N15" s="238">
        <v>3.2000000000000002E-3</v>
      </c>
      <c r="O15" s="239">
        <v>2.2000000000000001E-3</v>
      </c>
      <c r="P15" s="240">
        <v>58.2</v>
      </c>
      <c r="Q15" s="241">
        <v>2</v>
      </c>
      <c r="R15" s="241">
        <v>12.7</v>
      </c>
      <c r="S15" s="293">
        <v>29.6</v>
      </c>
      <c r="T15" s="294">
        <v>5.63</v>
      </c>
      <c r="U15" s="295">
        <v>5.18</v>
      </c>
      <c r="V15" s="296">
        <v>8.1999999999999993</v>
      </c>
      <c r="X15" s="246"/>
    </row>
    <row r="16" spans="1:80" ht="24" customHeight="1" x14ac:dyDescent="0.2">
      <c r="A16" s="286">
        <v>2019</v>
      </c>
      <c r="B16" s="297" t="s">
        <v>73</v>
      </c>
      <c r="C16" s="288">
        <v>0.94750000000000001</v>
      </c>
      <c r="D16" s="289">
        <v>0.317</v>
      </c>
      <c r="E16" s="289">
        <v>0.40400000000000003</v>
      </c>
      <c r="F16" s="343">
        <v>4.24E-2</v>
      </c>
      <c r="G16" s="343">
        <v>0</v>
      </c>
      <c r="H16" s="290">
        <v>0.184</v>
      </c>
      <c r="I16" s="291">
        <v>8.5000000000000006E-3</v>
      </c>
      <c r="J16" s="292">
        <v>6.1000000000000004E-3</v>
      </c>
      <c r="K16" s="325">
        <f t="shared" si="0"/>
        <v>1.3934426229508197</v>
      </c>
      <c r="L16" s="238">
        <v>6.7999999999999996E-3</v>
      </c>
      <c r="M16" s="238">
        <v>5.0000000000000001E-4</v>
      </c>
      <c r="N16" s="238">
        <v>3.0000000000000001E-3</v>
      </c>
      <c r="O16" s="239">
        <v>2.2000000000000001E-3</v>
      </c>
      <c r="P16" s="240">
        <v>53</v>
      </c>
      <c r="Q16" s="241">
        <v>1.6</v>
      </c>
      <c r="R16" s="241">
        <v>11.6</v>
      </c>
      <c r="S16" s="293">
        <v>38.4</v>
      </c>
      <c r="T16" s="294">
        <v>5.64</v>
      </c>
      <c r="U16" s="295">
        <v>5.19</v>
      </c>
      <c r="V16" s="296">
        <v>7</v>
      </c>
      <c r="X16" s="246"/>
    </row>
    <row r="17" spans="1:66" ht="24" customHeight="1" x14ac:dyDescent="0.2">
      <c r="A17" s="286">
        <v>2019</v>
      </c>
      <c r="B17" s="297" t="s">
        <v>48</v>
      </c>
      <c r="C17" s="288">
        <v>0.95350000000000001</v>
      </c>
      <c r="D17" s="289">
        <v>0.318</v>
      </c>
      <c r="E17" s="289">
        <v>0.35299999999999998</v>
      </c>
      <c r="F17" s="343">
        <v>4.1399999999999999E-2</v>
      </c>
      <c r="G17" s="343">
        <v>3.2000000000000002E-3</v>
      </c>
      <c r="H17" s="290">
        <v>0.23799999999999999</v>
      </c>
      <c r="I17" s="291">
        <v>8.3999999999999995E-3</v>
      </c>
      <c r="J17" s="292">
        <v>6.1999999999999998E-3</v>
      </c>
      <c r="K17" s="325">
        <f t="shared" si="0"/>
        <v>1.3548387096774193</v>
      </c>
      <c r="L17" s="238">
        <v>6.7000000000000002E-3</v>
      </c>
      <c r="M17" s="238">
        <v>5.0000000000000001E-4</v>
      </c>
      <c r="N17" s="238">
        <v>3.0000000000000001E-3</v>
      </c>
      <c r="O17" s="239">
        <v>2.2000000000000001E-3</v>
      </c>
      <c r="P17" s="240">
        <v>49.6</v>
      </c>
      <c r="Q17" s="241">
        <v>1.7</v>
      </c>
      <c r="R17" s="241">
        <v>10.6</v>
      </c>
      <c r="S17" s="293">
        <v>27.3</v>
      </c>
      <c r="T17" s="294">
        <v>5.4</v>
      </c>
      <c r="U17" s="295">
        <v>4.95</v>
      </c>
      <c r="V17" s="296">
        <v>7.6</v>
      </c>
      <c r="X17" s="246"/>
    </row>
    <row r="18" spans="1:66" ht="24" customHeight="1" x14ac:dyDescent="0.2">
      <c r="A18" s="286">
        <v>2019</v>
      </c>
      <c r="B18" s="297" t="s">
        <v>66</v>
      </c>
      <c r="C18" s="288">
        <v>0.94789999999999996</v>
      </c>
      <c r="D18" s="289">
        <v>0.318</v>
      </c>
      <c r="E18" s="289">
        <v>0.39800000000000002</v>
      </c>
      <c r="F18" s="343">
        <v>4.3400000000000001E-2</v>
      </c>
      <c r="G18" s="343">
        <v>0</v>
      </c>
      <c r="H18" s="290">
        <v>0.189</v>
      </c>
      <c r="I18" s="291">
        <v>9.1000000000000004E-3</v>
      </c>
      <c r="J18" s="292">
        <v>6.7999999999999996E-3</v>
      </c>
      <c r="K18" s="325">
        <f t="shared" si="0"/>
        <v>1.3382352941176472</v>
      </c>
      <c r="L18" s="238">
        <v>7.4000000000000003E-3</v>
      </c>
      <c r="M18" s="238">
        <v>5.9999999999999995E-4</v>
      </c>
      <c r="N18" s="238">
        <v>3.0999999999999999E-3</v>
      </c>
      <c r="O18" s="239">
        <v>2.7000000000000001E-3</v>
      </c>
      <c r="P18" s="240">
        <v>52.2</v>
      </c>
      <c r="Q18" s="241">
        <v>5.3</v>
      </c>
      <c r="R18" s="241">
        <v>15.5</v>
      </c>
      <c r="S18" s="293">
        <v>35.200000000000003</v>
      </c>
      <c r="T18" s="294">
        <v>5.61</v>
      </c>
      <c r="U18" s="295">
        <v>5.16</v>
      </c>
      <c r="V18" s="296">
        <v>7.5</v>
      </c>
      <c r="X18" s="246"/>
    </row>
    <row r="19" spans="1:66" ht="24" customHeight="1" x14ac:dyDescent="0.2">
      <c r="A19" s="231"/>
      <c r="B19" s="297"/>
      <c r="C19" s="288"/>
      <c r="D19" s="289"/>
      <c r="E19" s="289"/>
      <c r="F19" s="343"/>
      <c r="G19" s="343"/>
      <c r="H19" s="290"/>
      <c r="I19" s="291"/>
      <c r="J19" s="292"/>
      <c r="K19" s="325"/>
      <c r="L19" s="238"/>
      <c r="M19" s="238"/>
      <c r="N19" s="238"/>
      <c r="O19" s="239"/>
      <c r="P19" s="240"/>
      <c r="Q19" s="241"/>
      <c r="R19" s="241"/>
      <c r="S19" s="293"/>
      <c r="T19" s="294"/>
      <c r="U19" s="295"/>
      <c r="V19" s="296"/>
      <c r="X19" s="246"/>
    </row>
    <row r="20" spans="1:66" ht="24" customHeight="1" x14ac:dyDescent="0.2">
      <c r="A20" s="231"/>
      <c r="B20" s="297"/>
      <c r="C20" s="288"/>
      <c r="D20" s="289"/>
      <c r="E20" s="289"/>
      <c r="F20" s="343"/>
      <c r="G20" s="343"/>
      <c r="H20" s="290"/>
      <c r="I20" s="291"/>
      <c r="J20" s="292"/>
      <c r="K20" s="325"/>
      <c r="L20" s="238"/>
      <c r="M20" s="238"/>
      <c r="N20" s="238"/>
      <c r="O20" s="239"/>
      <c r="P20" s="240"/>
      <c r="Q20" s="241"/>
      <c r="R20" s="241"/>
      <c r="S20" s="293"/>
      <c r="T20" s="294"/>
      <c r="U20" s="295"/>
      <c r="V20" s="296"/>
      <c r="X20" s="246"/>
    </row>
    <row r="21" spans="1:66" ht="24" customHeight="1" x14ac:dyDescent="0.2">
      <c r="A21" s="231"/>
      <c r="B21" s="297"/>
      <c r="C21" s="288"/>
      <c r="D21" s="289"/>
      <c r="E21" s="289"/>
      <c r="F21" s="343"/>
      <c r="G21" s="343"/>
      <c r="H21" s="290"/>
      <c r="I21" s="291"/>
      <c r="J21" s="292"/>
      <c r="K21" s="325"/>
      <c r="L21" s="238"/>
      <c r="M21" s="238"/>
      <c r="N21" s="238"/>
      <c r="O21" s="239"/>
      <c r="P21" s="240"/>
      <c r="Q21" s="241"/>
      <c r="R21" s="241"/>
      <c r="S21" s="293"/>
      <c r="T21" s="294"/>
      <c r="U21" s="295"/>
      <c r="V21" s="296"/>
      <c r="X21" s="246"/>
    </row>
    <row r="22" spans="1:66" s="191" customFormat="1" ht="24" customHeight="1" thickBot="1" x14ac:dyDescent="0.25">
      <c r="A22" s="231"/>
      <c r="B22" s="232"/>
      <c r="C22" s="256"/>
      <c r="D22" s="257"/>
      <c r="E22" s="257"/>
      <c r="F22" s="335"/>
      <c r="G22" s="335"/>
      <c r="H22" s="258"/>
      <c r="I22" s="298"/>
      <c r="J22" s="260"/>
      <c r="K22" s="327"/>
      <c r="L22" s="260"/>
      <c r="M22" s="260"/>
      <c r="N22" s="260"/>
      <c r="O22" s="261"/>
      <c r="P22" s="262"/>
      <c r="Q22" s="263"/>
      <c r="R22" s="263"/>
      <c r="S22" s="299"/>
      <c r="T22" s="265"/>
      <c r="U22" s="266"/>
      <c r="V22" s="267"/>
      <c r="W22" s="181"/>
      <c r="X22" s="229"/>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row>
    <row r="23" spans="1:66" s="229" customFormat="1" x14ac:dyDescent="0.2">
      <c r="B23" s="229" t="s">
        <v>177</v>
      </c>
      <c r="K23" s="328"/>
      <c r="L23" s="268"/>
      <c r="M23" s="268"/>
      <c r="N23" s="268"/>
      <c r="O23" s="268"/>
      <c r="P23" s="269"/>
      <c r="Q23" s="269"/>
      <c r="R23" s="269"/>
      <c r="S23" s="269"/>
      <c r="W23" s="181"/>
    </row>
    <row r="24" spans="1:66" s="229" customFormat="1" x14ac:dyDescent="0.2">
      <c r="B24" s="229" t="s">
        <v>163</v>
      </c>
      <c r="K24" s="328"/>
      <c r="L24" s="268"/>
      <c r="M24" s="268"/>
      <c r="N24" s="268"/>
      <c r="O24" s="268"/>
      <c r="P24" s="269"/>
      <c r="Q24" s="269"/>
      <c r="R24" s="269"/>
      <c r="S24" s="269"/>
      <c r="W24" s="181"/>
    </row>
    <row r="25" spans="1:66" s="229" customFormat="1" x14ac:dyDescent="0.2">
      <c r="B25" s="229" t="s">
        <v>164</v>
      </c>
      <c r="K25" s="328"/>
      <c r="L25" s="268"/>
      <c r="M25" s="268"/>
      <c r="N25" s="268"/>
      <c r="O25" s="268"/>
      <c r="P25" s="269"/>
      <c r="Q25" s="269"/>
      <c r="R25" s="269"/>
      <c r="S25" s="269"/>
      <c r="W25" s="181"/>
    </row>
    <row r="26" spans="1:66" s="229" customFormat="1" x14ac:dyDescent="0.2">
      <c r="K26" s="328"/>
      <c r="L26" s="268"/>
      <c r="M26" s="268"/>
      <c r="N26" s="268"/>
      <c r="O26" s="268"/>
      <c r="P26" s="269"/>
      <c r="Q26" s="269"/>
      <c r="R26" s="269"/>
      <c r="S26" s="269"/>
      <c r="W26" s="181"/>
    </row>
    <row r="27" spans="1:66" s="229" customFormat="1" x14ac:dyDescent="0.2">
      <c r="K27" s="328"/>
      <c r="L27" s="268"/>
      <c r="M27" s="268"/>
      <c r="N27" s="268"/>
      <c r="O27" s="268"/>
      <c r="P27" s="269"/>
      <c r="Q27" s="269"/>
      <c r="R27" s="269"/>
      <c r="S27" s="269"/>
      <c r="W27" s="181"/>
    </row>
    <row r="28" spans="1:66" s="229" customFormat="1" x14ac:dyDescent="0.2">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sheetData>
  <sheetProtection algorithmName="SHA-512" hashValue="9B1abDvDeijqVtr8J+uxbQ+0hjo/bvzz+u0/mRPFzkhZMtUvtrspYrasiVT8quRMYWOJVYJ1qQRF6k6n5xOqBg==" saltValue="cHbzu3K2XQmLLU9952Ad2A==" spinCount="100000" sheet="1" scenarios="1" selectLockedCells="1" selectUnlockedCells="1"/>
  <phoneticPr fontId="7" type="noConversion"/>
  <pageMargins left="0.7" right="0.2" top="0.75" bottom="0.75" header="0.3" footer="0.3"/>
  <pageSetup scale="49" orientation="landscape" horizontalDpi="0" verticalDpi="0"/>
  <ignoredErrors>
    <ignoredError sqref="K19:K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EC6E-FEEF-BB41-A184-A42DCFA89F12}">
  <sheetPr>
    <tabColor theme="9" tint="0.39997558519241921"/>
    <pageSetUpPr fitToPage="1"/>
  </sheetPr>
  <dimension ref="A1:CB159"/>
  <sheetViews>
    <sheetView zoomScaleNormal="100" workbookViewId="0">
      <selection activeCell="B23" sqref="B23"/>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112</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85"/>
      <c r="T6" s="226"/>
      <c r="U6" s="227"/>
      <c r="V6" s="228"/>
    </row>
    <row r="7" spans="1:80" ht="24" customHeight="1" x14ac:dyDescent="0.2">
      <c r="A7" s="231">
        <v>2003</v>
      </c>
      <c r="B7" s="297" t="s">
        <v>23</v>
      </c>
      <c r="C7" s="288">
        <v>0.93489999999999995</v>
      </c>
      <c r="D7" s="289">
        <v>0.41</v>
      </c>
      <c r="E7" s="289">
        <v>0.27100000000000002</v>
      </c>
      <c r="F7" s="343">
        <v>7.5600000000000001E-2</v>
      </c>
      <c r="G7" s="343">
        <v>3.0700000000000002E-2</v>
      </c>
      <c r="H7" s="290">
        <v>0.14799999999999999</v>
      </c>
      <c r="I7" s="300">
        <v>1.5900000000000001E-2</v>
      </c>
      <c r="J7" s="292">
        <v>1.3299999999999999E-2</v>
      </c>
      <c r="K7" s="325">
        <f>I7/J7</f>
        <v>1.1954887218045114</v>
      </c>
      <c r="L7" s="238">
        <v>1.8100000000000002E-2</v>
      </c>
      <c r="M7" s="238">
        <v>1.1800000000000001E-3</v>
      </c>
      <c r="N7" s="238">
        <v>5.7000000000000002E-3</v>
      </c>
      <c r="O7" s="239">
        <v>4.7999999999999996E-3</v>
      </c>
      <c r="P7" s="240">
        <v>59</v>
      </c>
      <c r="Q7" s="241">
        <v>13</v>
      </c>
      <c r="R7" s="241">
        <v>19</v>
      </c>
      <c r="S7" s="293">
        <v>108</v>
      </c>
      <c r="T7" s="294">
        <v>4.67</v>
      </c>
      <c r="U7" s="295">
        <v>4.26</v>
      </c>
      <c r="V7" s="296">
        <v>5.8</v>
      </c>
      <c r="X7" s="246"/>
    </row>
    <row r="8" spans="1:80" ht="24" customHeight="1" x14ac:dyDescent="0.2">
      <c r="A8" s="231">
        <v>2006</v>
      </c>
      <c r="B8" s="297" t="s">
        <v>24</v>
      </c>
      <c r="C8" s="288">
        <v>0.94779999999999998</v>
      </c>
      <c r="D8" s="289">
        <v>0.42099999999999999</v>
      </c>
      <c r="E8" s="289">
        <v>0.26700000000000002</v>
      </c>
      <c r="F8" s="343">
        <v>7.2099999999999997E-2</v>
      </c>
      <c r="G8" s="343">
        <v>1.77E-2</v>
      </c>
      <c r="H8" s="290">
        <v>0.17</v>
      </c>
      <c r="I8" s="300">
        <v>1.66E-2</v>
      </c>
      <c r="J8" s="292">
        <v>1.55E-2</v>
      </c>
      <c r="K8" s="325">
        <f t="shared" ref="K8:K19" si="0">I8/J8</f>
        <v>1.0709677419354839</v>
      </c>
      <c r="L8" s="238">
        <v>1.5900000000000001E-2</v>
      </c>
      <c r="M8" s="238">
        <v>1.1800000000000001E-3</v>
      </c>
      <c r="N8" s="238">
        <v>5.8999999999999999E-3</v>
      </c>
      <c r="O8" s="239">
        <v>4.1999999999999997E-3</v>
      </c>
      <c r="P8" s="240">
        <v>132</v>
      </c>
      <c r="Q8" s="241">
        <v>11</v>
      </c>
      <c r="R8" s="241">
        <v>17</v>
      </c>
      <c r="S8" s="293">
        <v>117</v>
      </c>
      <c r="T8" s="294">
        <v>4.7699999999999996</v>
      </c>
      <c r="U8" s="295">
        <v>4.34</v>
      </c>
      <c r="V8" s="296">
        <v>5.8</v>
      </c>
      <c r="X8" s="246"/>
    </row>
    <row r="9" spans="1:80" ht="24" customHeight="1" x14ac:dyDescent="0.2">
      <c r="A9" s="231">
        <v>2009</v>
      </c>
      <c r="B9" s="297" t="s">
        <v>25</v>
      </c>
      <c r="C9" s="288">
        <v>0.95569999999999999</v>
      </c>
      <c r="D9" s="289">
        <v>0.41699999999999998</v>
      </c>
      <c r="E9" s="289">
        <v>0.27100000000000002</v>
      </c>
      <c r="F9" s="343">
        <v>8.3900000000000002E-2</v>
      </c>
      <c r="G9" s="343">
        <v>3.4599999999999999E-2</v>
      </c>
      <c r="H9" s="290">
        <v>0.14899999999999999</v>
      </c>
      <c r="I9" s="300">
        <v>2.0899999999999998E-2</v>
      </c>
      <c r="J9" s="292">
        <v>1.7399999999999999E-2</v>
      </c>
      <c r="K9" s="325">
        <f t="shared" si="0"/>
        <v>1.2011494252873562</v>
      </c>
      <c r="L9" s="238">
        <v>1.6199999999999999E-2</v>
      </c>
      <c r="M9" s="238">
        <v>1.06E-3</v>
      </c>
      <c r="N9" s="238">
        <v>6.1000000000000004E-3</v>
      </c>
      <c r="O9" s="239">
        <v>4.5999999999999999E-3</v>
      </c>
      <c r="P9" s="240">
        <v>169</v>
      </c>
      <c r="Q9" s="241">
        <v>12</v>
      </c>
      <c r="R9" s="241">
        <v>16</v>
      </c>
      <c r="S9" s="293">
        <v>118</v>
      </c>
      <c r="T9" s="294">
        <v>4.7</v>
      </c>
      <c r="U9" s="295">
        <v>4.29</v>
      </c>
      <c r="V9" s="296">
        <v>5.9</v>
      </c>
      <c r="X9" s="246"/>
    </row>
    <row r="10" spans="1:80" ht="24" customHeight="1" x14ac:dyDescent="0.2">
      <c r="A10" s="231">
        <v>2009</v>
      </c>
      <c r="B10" s="297" t="s">
        <v>28</v>
      </c>
      <c r="C10" s="288">
        <v>0.95599999999999996</v>
      </c>
      <c r="D10" s="289">
        <v>0.42399999999999999</v>
      </c>
      <c r="E10" s="289">
        <v>0.27500000000000002</v>
      </c>
      <c r="F10" s="343">
        <v>8.0500000000000002E-2</v>
      </c>
      <c r="G10" s="343">
        <v>1.0999999999999999E-2</v>
      </c>
      <c r="H10" s="290">
        <v>0.16600000000000001</v>
      </c>
      <c r="I10" s="300">
        <v>1.47E-2</v>
      </c>
      <c r="J10" s="292">
        <v>1.37E-2</v>
      </c>
      <c r="K10" s="325">
        <f t="shared" si="0"/>
        <v>1.0729927007299269</v>
      </c>
      <c r="L10" s="238">
        <v>1.3599999999999999E-2</v>
      </c>
      <c r="M10" s="238">
        <v>8.9999999999999998E-4</v>
      </c>
      <c r="N10" s="238">
        <v>4.7999999999999996E-3</v>
      </c>
      <c r="O10" s="239">
        <v>4.0000000000000001E-3</v>
      </c>
      <c r="P10" s="240">
        <v>111</v>
      </c>
      <c r="Q10" s="241">
        <v>10</v>
      </c>
      <c r="R10" s="241">
        <v>14</v>
      </c>
      <c r="S10" s="293">
        <v>127</v>
      </c>
      <c r="T10" s="294">
        <v>4.83</v>
      </c>
      <c r="U10" s="295">
        <v>4.4000000000000004</v>
      </c>
      <c r="V10" s="296">
        <v>6</v>
      </c>
      <c r="X10" s="246"/>
    </row>
    <row r="11" spans="1:80" ht="24" customHeight="1" x14ac:dyDescent="0.2">
      <c r="A11" s="231">
        <v>2009</v>
      </c>
      <c r="B11" s="301" t="s">
        <v>26</v>
      </c>
      <c r="C11" s="288">
        <v>0.95950000000000002</v>
      </c>
      <c r="D11" s="289">
        <v>0.433</v>
      </c>
      <c r="E11" s="289">
        <v>0.29099999999999998</v>
      </c>
      <c r="F11" s="343">
        <v>5.8000000000000003E-2</v>
      </c>
      <c r="G11" s="343">
        <v>0</v>
      </c>
      <c r="H11" s="290">
        <v>0.17799999999999999</v>
      </c>
      <c r="I11" s="300">
        <v>1.2500000000000001E-2</v>
      </c>
      <c r="J11" s="292">
        <v>8.6999999999999994E-3</v>
      </c>
      <c r="K11" s="325">
        <f t="shared" si="0"/>
        <v>1.4367816091954024</v>
      </c>
      <c r="L11" s="238">
        <v>1.03E-2</v>
      </c>
      <c r="M11" s="238">
        <v>8.5999999999999998E-4</v>
      </c>
      <c r="N11" s="238">
        <v>4.1999999999999997E-3</v>
      </c>
      <c r="O11" s="239">
        <v>5.1000000000000004E-3</v>
      </c>
      <c r="P11" s="240">
        <v>110</v>
      </c>
      <c r="Q11" s="241">
        <v>11</v>
      </c>
      <c r="R11" s="241">
        <v>19</v>
      </c>
      <c r="S11" s="293">
        <v>117</v>
      </c>
      <c r="T11" s="294">
        <v>5.0599999999999996</v>
      </c>
      <c r="U11" s="295">
        <v>4.6100000000000003</v>
      </c>
      <c r="V11" s="296">
        <v>7</v>
      </c>
      <c r="X11" s="246"/>
    </row>
    <row r="12" spans="1:80" ht="24" customHeight="1" x14ac:dyDescent="0.2">
      <c r="A12" s="302">
        <v>2009</v>
      </c>
      <c r="B12" s="301" t="s">
        <v>27</v>
      </c>
      <c r="C12" s="288">
        <v>0.95250000000000001</v>
      </c>
      <c r="D12" s="289">
        <v>0.42599999999999999</v>
      </c>
      <c r="E12" s="289">
        <v>0.29099999999999998</v>
      </c>
      <c r="F12" s="343">
        <v>5.9200000000000003E-2</v>
      </c>
      <c r="G12" s="343">
        <v>0</v>
      </c>
      <c r="H12" s="290">
        <v>0.17599999999999999</v>
      </c>
      <c r="I12" s="300">
        <v>1.2699999999999999E-2</v>
      </c>
      <c r="J12" s="292">
        <v>8.8000000000000005E-3</v>
      </c>
      <c r="K12" s="325">
        <f t="shared" si="0"/>
        <v>1.4431818181818181</v>
      </c>
      <c r="L12" s="238">
        <v>1.03E-2</v>
      </c>
      <c r="M12" s="238">
        <v>8.0000000000000004E-4</v>
      </c>
      <c r="N12" s="238">
        <v>4.1999999999999997E-3</v>
      </c>
      <c r="O12" s="239">
        <v>5.1000000000000004E-3</v>
      </c>
      <c r="P12" s="240">
        <v>115</v>
      </c>
      <c r="Q12" s="241">
        <v>12</v>
      </c>
      <c r="R12" s="241">
        <v>51</v>
      </c>
      <c r="S12" s="293">
        <v>111</v>
      </c>
      <c r="T12" s="294">
        <v>5.03</v>
      </c>
      <c r="U12" s="295">
        <v>4.58</v>
      </c>
      <c r="V12" s="296">
        <v>6.7</v>
      </c>
      <c r="X12" s="246"/>
    </row>
    <row r="13" spans="1:80" ht="24" customHeight="1" x14ac:dyDescent="0.2">
      <c r="A13" s="231">
        <v>2013</v>
      </c>
      <c r="B13" s="297" t="s">
        <v>29</v>
      </c>
      <c r="C13" s="288">
        <v>0.96609999999999996</v>
      </c>
      <c r="D13" s="289">
        <v>0.438</v>
      </c>
      <c r="E13" s="289">
        <v>0.29399999999999998</v>
      </c>
      <c r="F13" s="343">
        <v>5.7099999999999998E-2</v>
      </c>
      <c r="G13" s="343">
        <v>5.1000000000000004E-3</v>
      </c>
      <c r="H13" s="290">
        <v>0.17199999999999999</v>
      </c>
      <c r="I13" s="300">
        <v>1.38E-2</v>
      </c>
      <c r="J13" s="292">
        <v>1.0500000000000001E-2</v>
      </c>
      <c r="K13" s="325">
        <f t="shared" si="0"/>
        <v>1.3142857142857143</v>
      </c>
      <c r="L13" s="238">
        <v>8.9999999999999993E-3</v>
      </c>
      <c r="M13" s="238">
        <v>1.6000000000000001E-3</v>
      </c>
      <c r="N13" s="238">
        <v>5.7000000000000002E-3</v>
      </c>
      <c r="O13" s="239">
        <v>3.3999999999999998E-3</v>
      </c>
      <c r="P13" s="240">
        <v>154</v>
      </c>
      <c r="Q13" s="241">
        <v>12.7</v>
      </c>
      <c r="R13" s="241">
        <v>20</v>
      </c>
      <c r="S13" s="293">
        <v>113</v>
      </c>
      <c r="T13" s="294">
        <v>5.09</v>
      </c>
      <c r="U13" s="295">
        <v>4.63</v>
      </c>
      <c r="V13" s="296">
        <v>6.2</v>
      </c>
      <c r="X13" s="246"/>
    </row>
    <row r="14" spans="1:80" ht="24" customHeight="1" x14ac:dyDescent="0.2">
      <c r="A14" s="231">
        <v>2016</v>
      </c>
      <c r="B14" s="297" t="s">
        <v>30</v>
      </c>
      <c r="C14" s="288">
        <v>0.95689999999999997</v>
      </c>
      <c r="D14" s="289">
        <v>0.44600000000000001</v>
      </c>
      <c r="E14" s="289">
        <v>0.27700000000000002</v>
      </c>
      <c r="F14" s="343">
        <v>6.3E-2</v>
      </c>
      <c r="G14" s="343">
        <v>8.3999999999999995E-3</v>
      </c>
      <c r="H14" s="290">
        <v>0.16300000000000001</v>
      </c>
      <c r="I14" s="300">
        <v>1.34E-2</v>
      </c>
      <c r="J14" s="292">
        <v>1.0800000000000001E-2</v>
      </c>
      <c r="K14" s="325">
        <f t="shared" si="0"/>
        <v>1.2407407407407407</v>
      </c>
      <c r="L14" s="238">
        <v>7.4999999999999997E-3</v>
      </c>
      <c r="M14" s="238">
        <v>1.1999999999999999E-3</v>
      </c>
      <c r="N14" s="238">
        <v>5.1000000000000004E-3</v>
      </c>
      <c r="O14" s="239">
        <v>3.3999999999999998E-3</v>
      </c>
      <c r="P14" s="240">
        <v>148</v>
      </c>
      <c r="Q14" s="241">
        <v>8.9</v>
      </c>
      <c r="R14" s="241">
        <v>20.399999999999999</v>
      </c>
      <c r="S14" s="293">
        <v>97</v>
      </c>
      <c r="T14" s="294">
        <v>4.93</v>
      </c>
      <c r="U14" s="295">
        <v>4.4800000000000004</v>
      </c>
      <c r="V14" s="296">
        <v>5.9</v>
      </c>
      <c r="X14" s="246"/>
    </row>
    <row r="15" spans="1:80" ht="24" customHeight="1" x14ac:dyDescent="0.2">
      <c r="A15" s="231">
        <v>2017</v>
      </c>
      <c r="B15" s="297" t="s">
        <v>56</v>
      </c>
      <c r="C15" s="288">
        <v>0.96479999999999999</v>
      </c>
      <c r="D15" s="289">
        <v>0.42699999999999999</v>
      </c>
      <c r="E15" s="289">
        <v>0.27300000000000002</v>
      </c>
      <c r="F15" s="343">
        <v>6.7599999999999993E-2</v>
      </c>
      <c r="G15" s="343">
        <v>1.5299999999999999E-2</v>
      </c>
      <c r="H15" s="290">
        <v>0.182</v>
      </c>
      <c r="I15" s="300">
        <v>1.4200000000000001E-2</v>
      </c>
      <c r="J15" s="292">
        <v>1.18E-2</v>
      </c>
      <c r="K15" s="325">
        <f t="shared" si="0"/>
        <v>1.2033898305084747</v>
      </c>
      <c r="L15" s="238">
        <v>6.6E-3</v>
      </c>
      <c r="M15" s="238">
        <v>8.9999999999999998E-4</v>
      </c>
      <c r="N15" s="238">
        <v>4.7000000000000002E-3</v>
      </c>
      <c r="O15" s="239">
        <v>3.3E-3</v>
      </c>
      <c r="P15" s="240">
        <v>202</v>
      </c>
      <c r="Q15" s="241">
        <v>15.4</v>
      </c>
      <c r="R15" s="241">
        <v>19.399999999999999</v>
      </c>
      <c r="S15" s="293">
        <v>102</v>
      </c>
      <c r="T15" s="294">
        <v>4.8899999999999997</v>
      </c>
      <c r="U15" s="295">
        <v>4.45</v>
      </c>
      <c r="V15" s="296">
        <v>5.8</v>
      </c>
      <c r="X15" s="246"/>
    </row>
    <row r="16" spans="1:80" ht="24" customHeight="1" x14ac:dyDescent="0.2">
      <c r="A16" s="231">
        <v>2018</v>
      </c>
      <c r="B16" s="297" t="s">
        <v>31</v>
      </c>
      <c r="C16" s="288">
        <v>0.95940000000000003</v>
      </c>
      <c r="D16" s="289">
        <v>0.442</v>
      </c>
      <c r="E16" s="289">
        <v>0.28599999999999998</v>
      </c>
      <c r="F16" s="343">
        <v>7.2499999999999995E-2</v>
      </c>
      <c r="G16" s="343">
        <v>3.8999999999999998E-3</v>
      </c>
      <c r="H16" s="290">
        <v>0.155</v>
      </c>
      <c r="I16" s="300">
        <v>1.44E-2</v>
      </c>
      <c r="J16" s="292">
        <v>1.15E-2</v>
      </c>
      <c r="K16" s="325">
        <f t="shared" si="0"/>
        <v>1.2521739130434781</v>
      </c>
      <c r="L16" s="238">
        <v>7.4000000000000003E-3</v>
      </c>
      <c r="M16" s="238">
        <v>8.9999999999999998E-4</v>
      </c>
      <c r="N16" s="238">
        <v>5.0000000000000001E-3</v>
      </c>
      <c r="O16" s="239">
        <v>3.8E-3</v>
      </c>
      <c r="P16" s="240">
        <v>191</v>
      </c>
      <c r="Q16" s="241">
        <v>10.5</v>
      </c>
      <c r="R16" s="241">
        <v>17.2</v>
      </c>
      <c r="S16" s="293">
        <v>130</v>
      </c>
      <c r="T16" s="294">
        <v>4.96</v>
      </c>
      <c r="U16" s="295">
        <v>4.5199999999999996</v>
      </c>
      <c r="V16" s="296">
        <v>5.8</v>
      </c>
      <c r="X16" s="246"/>
    </row>
    <row r="17" spans="1:66" ht="24" customHeight="1" x14ac:dyDescent="0.2">
      <c r="A17" s="231">
        <v>2018</v>
      </c>
      <c r="B17" s="297" t="s">
        <v>59</v>
      </c>
      <c r="C17" s="288">
        <v>0.95550000000000002</v>
      </c>
      <c r="D17" s="289">
        <v>0.436</v>
      </c>
      <c r="E17" s="289">
        <v>0.27300000000000002</v>
      </c>
      <c r="F17" s="343">
        <v>6.9599999999999995E-2</v>
      </c>
      <c r="G17" s="343">
        <v>1.01E-2</v>
      </c>
      <c r="H17" s="290">
        <v>0.16700000000000001</v>
      </c>
      <c r="I17" s="300">
        <v>1.49E-2</v>
      </c>
      <c r="J17" s="292">
        <v>1.0999999999999999E-2</v>
      </c>
      <c r="K17" s="325">
        <f t="shared" si="0"/>
        <v>1.3545454545454547</v>
      </c>
      <c r="L17" s="238">
        <v>6.7000000000000002E-3</v>
      </c>
      <c r="M17" s="238">
        <v>6.9999999999999999E-4</v>
      </c>
      <c r="N17" s="238">
        <v>4.3E-3</v>
      </c>
      <c r="O17" s="239">
        <v>2.7000000000000001E-3</v>
      </c>
      <c r="P17" s="240">
        <v>141</v>
      </c>
      <c r="Q17" s="241">
        <v>8.9</v>
      </c>
      <c r="R17" s="241">
        <v>19</v>
      </c>
      <c r="S17" s="293">
        <v>118</v>
      </c>
      <c r="T17" s="294">
        <v>4.87</v>
      </c>
      <c r="U17" s="295">
        <v>4.43</v>
      </c>
      <c r="V17" s="296">
        <v>7.1</v>
      </c>
      <c r="X17" s="246"/>
    </row>
    <row r="18" spans="1:66" ht="24" customHeight="1" x14ac:dyDescent="0.2">
      <c r="A18" s="231">
        <v>2018</v>
      </c>
      <c r="B18" s="297" t="s">
        <v>32</v>
      </c>
      <c r="C18" s="288">
        <v>0.94530000000000003</v>
      </c>
      <c r="D18" s="289">
        <v>0.43</v>
      </c>
      <c r="E18" s="289">
        <v>0.249</v>
      </c>
      <c r="F18" s="343">
        <v>6.88E-2</v>
      </c>
      <c r="G18" s="343">
        <v>5.4999999999999997E-3</v>
      </c>
      <c r="H18" s="290">
        <v>0.192</v>
      </c>
      <c r="I18" s="300">
        <v>1.4500000000000001E-2</v>
      </c>
      <c r="J18" s="292">
        <v>1.0200000000000001E-2</v>
      </c>
      <c r="K18" s="325">
        <f t="shared" si="0"/>
        <v>1.4215686274509804</v>
      </c>
      <c r="L18" s="238">
        <v>6.1999999999999998E-3</v>
      </c>
      <c r="M18" s="238">
        <v>1.1999999999999999E-3</v>
      </c>
      <c r="N18" s="238">
        <v>4.8999999999999998E-3</v>
      </c>
      <c r="O18" s="239">
        <v>2.8999999999999998E-3</v>
      </c>
      <c r="P18" s="240">
        <v>135</v>
      </c>
      <c r="Q18" s="241">
        <v>8.6999999999999993</v>
      </c>
      <c r="R18" s="241">
        <v>30.8</v>
      </c>
      <c r="S18" s="293">
        <v>102</v>
      </c>
      <c r="T18" s="294">
        <v>4.7300000000000004</v>
      </c>
      <c r="U18" s="295">
        <v>4.29</v>
      </c>
      <c r="V18" s="296">
        <v>6.5</v>
      </c>
      <c r="X18" s="246"/>
    </row>
    <row r="19" spans="1:66" ht="24" customHeight="1" x14ac:dyDescent="0.2">
      <c r="A19" s="231">
        <v>2018</v>
      </c>
      <c r="B19" s="303" t="s">
        <v>69</v>
      </c>
      <c r="C19" s="288">
        <v>0.94159999999999999</v>
      </c>
      <c r="D19" s="289">
        <v>0.434</v>
      </c>
      <c r="E19" s="289">
        <v>0.26500000000000001</v>
      </c>
      <c r="F19" s="343">
        <v>6.7599999999999993E-2</v>
      </c>
      <c r="G19" s="343">
        <v>1.14E-2</v>
      </c>
      <c r="H19" s="290">
        <v>0.16400000000000001</v>
      </c>
      <c r="I19" s="300">
        <v>1.4200000000000001E-2</v>
      </c>
      <c r="J19" s="292">
        <v>1.0699999999999999E-2</v>
      </c>
      <c r="K19" s="325">
        <f t="shared" si="0"/>
        <v>1.3271028037383179</v>
      </c>
      <c r="L19" s="238">
        <v>8.3000000000000001E-3</v>
      </c>
      <c r="M19" s="238">
        <v>1.1999999999999999E-3</v>
      </c>
      <c r="N19" s="238">
        <v>5.0000000000000001E-3</v>
      </c>
      <c r="O19" s="239">
        <v>2.7000000000000001E-3</v>
      </c>
      <c r="P19" s="240">
        <v>140</v>
      </c>
      <c r="Q19" s="241">
        <v>10.7</v>
      </c>
      <c r="R19" s="241">
        <v>21.3</v>
      </c>
      <c r="S19" s="293">
        <v>106</v>
      </c>
      <c r="T19" s="294">
        <v>4.78</v>
      </c>
      <c r="U19" s="295">
        <v>4.34</v>
      </c>
      <c r="V19" s="296">
        <v>7</v>
      </c>
      <c r="X19" s="246"/>
    </row>
    <row r="20" spans="1:66" ht="24" customHeight="1" x14ac:dyDescent="0.2">
      <c r="A20" s="231"/>
      <c r="B20" s="232"/>
      <c r="C20" s="233"/>
      <c r="D20" s="234"/>
      <c r="E20" s="234"/>
      <c r="F20" s="334"/>
      <c r="G20" s="334"/>
      <c r="H20" s="235"/>
      <c r="I20" s="236"/>
      <c r="J20" s="237"/>
      <c r="K20" s="326"/>
      <c r="L20" s="238"/>
      <c r="M20" s="238"/>
      <c r="N20" s="238"/>
      <c r="O20" s="239"/>
      <c r="P20" s="240"/>
      <c r="Q20" s="241"/>
      <c r="R20" s="241"/>
      <c r="S20" s="293"/>
      <c r="T20" s="243"/>
      <c r="U20" s="244"/>
      <c r="V20" s="245"/>
      <c r="X20" s="246"/>
    </row>
    <row r="21" spans="1:66" s="191" customFormat="1" ht="24" customHeight="1" x14ac:dyDescent="0.2">
      <c r="A21" s="231"/>
      <c r="B21" s="254"/>
      <c r="C21" s="233"/>
      <c r="D21" s="234"/>
      <c r="E21" s="234"/>
      <c r="F21" s="334"/>
      <c r="G21" s="334"/>
      <c r="H21" s="235"/>
      <c r="I21" s="236"/>
      <c r="J21" s="237"/>
      <c r="K21" s="326"/>
      <c r="L21" s="238"/>
      <c r="M21" s="238"/>
      <c r="N21" s="238"/>
      <c r="O21" s="239"/>
      <c r="P21" s="240"/>
      <c r="Q21" s="241"/>
      <c r="R21" s="241"/>
      <c r="S21" s="293"/>
      <c r="T21" s="243"/>
      <c r="U21" s="244"/>
      <c r="V21" s="245"/>
      <c r="W21" s="181"/>
      <c r="X21" s="229"/>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row>
    <row r="22" spans="1:66" s="191" customFormat="1" ht="24" customHeight="1" thickBot="1" x14ac:dyDescent="0.25">
      <c r="A22" s="231"/>
      <c r="B22" s="232"/>
      <c r="C22" s="256"/>
      <c r="D22" s="257"/>
      <c r="E22" s="257"/>
      <c r="F22" s="335"/>
      <c r="G22" s="335"/>
      <c r="H22" s="258"/>
      <c r="I22" s="259"/>
      <c r="J22" s="260"/>
      <c r="K22" s="327"/>
      <c r="L22" s="260"/>
      <c r="M22" s="260"/>
      <c r="N22" s="260"/>
      <c r="O22" s="261"/>
      <c r="P22" s="262"/>
      <c r="Q22" s="263"/>
      <c r="R22" s="263"/>
      <c r="S22" s="299"/>
      <c r="T22" s="265"/>
      <c r="U22" s="266"/>
      <c r="V22" s="267"/>
      <c r="W22" s="181"/>
      <c r="X22" s="229"/>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row>
    <row r="23" spans="1:66" s="229" customFormat="1" x14ac:dyDescent="0.2">
      <c r="B23" s="229" t="s">
        <v>177</v>
      </c>
      <c r="K23" s="328"/>
      <c r="L23" s="268"/>
      <c r="M23" s="268"/>
      <c r="N23" s="268"/>
      <c r="O23" s="268"/>
      <c r="P23" s="269"/>
      <c r="Q23" s="269"/>
      <c r="R23" s="269"/>
      <c r="S23" s="269"/>
      <c r="W23" s="181"/>
    </row>
    <row r="24" spans="1:66" s="229" customFormat="1" x14ac:dyDescent="0.2">
      <c r="B24" s="229" t="s">
        <v>163</v>
      </c>
      <c r="K24" s="328"/>
      <c r="L24" s="268"/>
      <c r="M24" s="268"/>
      <c r="N24" s="268"/>
      <c r="O24" s="268"/>
      <c r="P24" s="269"/>
      <c r="Q24" s="269"/>
      <c r="R24" s="269"/>
      <c r="S24" s="269"/>
      <c r="W24" s="181"/>
    </row>
    <row r="25" spans="1:66" s="229" customFormat="1" x14ac:dyDescent="0.2">
      <c r="B25" s="229" t="s">
        <v>164</v>
      </c>
      <c r="K25" s="328"/>
      <c r="L25" s="268"/>
      <c r="M25" s="268"/>
      <c r="N25" s="268"/>
      <c r="O25" s="268"/>
      <c r="P25" s="269"/>
      <c r="Q25" s="269"/>
      <c r="R25" s="269"/>
      <c r="S25" s="269"/>
      <c r="W25" s="181"/>
    </row>
    <row r="26" spans="1:66" s="229" customFormat="1" x14ac:dyDescent="0.2">
      <c r="K26" s="328"/>
      <c r="L26" s="268"/>
      <c r="M26" s="268"/>
      <c r="N26" s="268"/>
      <c r="O26" s="268"/>
      <c r="P26" s="269"/>
      <c r="Q26" s="269"/>
      <c r="R26" s="269"/>
      <c r="S26" s="269"/>
      <c r="W26" s="181"/>
    </row>
    <row r="27" spans="1:66" s="229" customFormat="1" x14ac:dyDescent="0.2">
      <c r="K27" s="328"/>
      <c r="L27" s="268"/>
      <c r="M27" s="268"/>
      <c r="N27" s="268"/>
      <c r="O27" s="268"/>
      <c r="P27" s="269"/>
      <c r="Q27" s="269"/>
      <c r="R27" s="269"/>
      <c r="S27" s="269"/>
      <c r="W27" s="181"/>
    </row>
    <row r="28" spans="1:66" s="229" customFormat="1" x14ac:dyDescent="0.2">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sheetData>
  <sheetProtection algorithmName="SHA-512" hashValue="+gtS09oZX4XVzS7rDZOfjDKPxKwkeZJyohy39ijsSqNx+iDKLucKGQjEjBHr+CFuoKgrc4F1zxqMO3fGdcABrg==" saltValue="dRuF+Xp+lUe3mJwaOzpPVA==" spinCount="100000" sheet="1" scenarios="1" selectLockedCells="1" selectUnlockedCells="1"/>
  <pageMargins left="0.7" right="0.2" top="0.75" bottom="0.75" header="0.3" footer="0.3"/>
  <pageSetup scale="54" orientation="landscape" horizontalDpi="0" verticalDpi="0"/>
  <ignoredErrors>
    <ignoredError sqref="K20:K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C107-3A85-8C4D-BE88-CCF4C582E67A}">
  <sheetPr>
    <tabColor theme="9" tint="0.39997558519241921"/>
    <pageSetUpPr fitToPage="1"/>
  </sheetPr>
  <dimension ref="A1:CB235"/>
  <sheetViews>
    <sheetView zoomScaleNormal="100" workbookViewId="0">
      <selection activeCell="B16" sqref="B16"/>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79">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2006</v>
      </c>
      <c r="B7" s="304">
        <v>476</v>
      </c>
      <c r="C7" s="233">
        <v>0.96579999999999999</v>
      </c>
      <c r="D7" s="234">
        <v>0.32400000000000001</v>
      </c>
      <c r="E7" s="234">
        <v>0.55600000000000005</v>
      </c>
      <c r="F7" s="334">
        <v>5.3600000000000002E-2</v>
      </c>
      <c r="G7" s="334">
        <v>2.8799999999999999E-2</v>
      </c>
      <c r="H7" s="235">
        <v>3.0000000000000001E-3</v>
      </c>
      <c r="I7" s="236">
        <v>1.4999999999999999E-2</v>
      </c>
      <c r="J7" s="237">
        <v>9.4000000000000004E-3</v>
      </c>
      <c r="K7" s="324">
        <f>I7/J7</f>
        <v>1.5957446808510638</v>
      </c>
      <c r="L7" s="238">
        <v>9.4000000000000004E-3</v>
      </c>
      <c r="M7" s="238">
        <v>3.8000000000000002E-4</v>
      </c>
      <c r="N7" s="238">
        <v>4.0000000000000001E-3</v>
      </c>
      <c r="O7" s="239">
        <v>2.8E-3</v>
      </c>
      <c r="P7" s="240">
        <v>102</v>
      </c>
      <c r="Q7" s="241">
        <v>14</v>
      </c>
      <c r="R7" s="241">
        <v>15</v>
      </c>
      <c r="S7" s="242">
        <v>75</v>
      </c>
      <c r="T7" s="243">
        <v>6.31</v>
      </c>
      <c r="U7" s="244">
        <v>5.87</v>
      </c>
      <c r="V7" s="245">
        <v>5</v>
      </c>
      <c r="X7" s="246"/>
    </row>
    <row r="8" spans="1:80" ht="24" customHeight="1" x14ac:dyDescent="0.2">
      <c r="A8" s="231">
        <v>2010</v>
      </c>
      <c r="B8" s="305" t="s">
        <v>35</v>
      </c>
      <c r="C8" s="233">
        <v>0.95820000000000005</v>
      </c>
      <c r="D8" s="234">
        <v>0.29899999999999999</v>
      </c>
      <c r="E8" s="234">
        <v>0.55900000000000005</v>
      </c>
      <c r="F8" s="334">
        <v>5.11E-2</v>
      </c>
      <c r="G8" s="334">
        <v>8.3000000000000001E-3</v>
      </c>
      <c r="H8" s="235">
        <v>4.1000000000000002E-2</v>
      </c>
      <c r="I8" s="236">
        <v>1.34E-2</v>
      </c>
      <c r="J8" s="237">
        <v>7.7999999999999996E-3</v>
      </c>
      <c r="K8" s="324">
        <f>I8/J8</f>
        <v>1.7179487179487181</v>
      </c>
      <c r="L8" s="238">
        <v>1.06E-2</v>
      </c>
      <c r="M8" s="238">
        <v>2.9999999999999997E-4</v>
      </c>
      <c r="N8" s="238">
        <v>2.3E-3</v>
      </c>
      <c r="O8" s="239">
        <v>1.5E-3</v>
      </c>
      <c r="P8" s="240">
        <v>67</v>
      </c>
      <c r="Q8" s="241">
        <v>13</v>
      </c>
      <c r="R8" s="241">
        <v>12</v>
      </c>
      <c r="S8" s="242">
        <v>100</v>
      </c>
      <c r="T8" s="243">
        <v>6.39</v>
      </c>
      <c r="U8" s="244">
        <v>5.94</v>
      </c>
      <c r="V8" s="245">
        <v>5.9</v>
      </c>
      <c r="X8" s="246"/>
    </row>
    <row r="9" spans="1:80" ht="24" customHeight="1" x14ac:dyDescent="0.2">
      <c r="A9" s="231"/>
      <c r="B9" s="297"/>
      <c r="C9" s="288"/>
      <c r="D9" s="289"/>
      <c r="E9" s="289"/>
      <c r="F9" s="343"/>
      <c r="G9" s="343"/>
      <c r="H9" s="290"/>
      <c r="I9" s="300"/>
      <c r="J9" s="292"/>
      <c r="K9" s="325"/>
      <c r="L9" s="238"/>
      <c r="M9" s="238"/>
      <c r="N9" s="238"/>
      <c r="O9" s="239"/>
      <c r="P9" s="240"/>
      <c r="Q9" s="241"/>
      <c r="R9" s="241"/>
      <c r="S9" s="242"/>
      <c r="T9" s="294"/>
      <c r="U9" s="295"/>
      <c r="V9" s="296"/>
      <c r="X9" s="246"/>
    </row>
    <row r="10" spans="1:80" ht="24" customHeight="1" x14ac:dyDescent="0.2">
      <c r="A10" s="231"/>
      <c r="B10" s="297"/>
      <c r="C10" s="288"/>
      <c r="D10" s="289"/>
      <c r="E10" s="289"/>
      <c r="F10" s="343"/>
      <c r="G10" s="343"/>
      <c r="H10" s="290"/>
      <c r="I10" s="300"/>
      <c r="J10" s="292"/>
      <c r="K10" s="325"/>
      <c r="L10" s="238"/>
      <c r="M10" s="238"/>
      <c r="N10" s="238"/>
      <c r="O10" s="239"/>
      <c r="P10" s="240"/>
      <c r="Q10" s="241"/>
      <c r="R10" s="241"/>
      <c r="S10" s="242"/>
      <c r="T10" s="294"/>
      <c r="U10" s="295"/>
      <c r="V10" s="296"/>
      <c r="X10" s="246"/>
    </row>
    <row r="11" spans="1:80" ht="24" customHeight="1" x14ac:dyDescent="0.2">
      <c r="A11" s="231"/>
      <c r="B11" s="297"/>
      <c r="C11" s="288"/>
      <c r="D11" s="289"/>
      <c r="E11" s="289"/>
      <c r="F11" s="343"/>
      <c r="G11" s="343"/>
      <c r="H11" s="290"/>
      <c r="I11" s="300"/>
      <c r="J11" s="292"/>
      <c r="K11" s="325"/>
      <c r="L11" s="238"/>
      <c r="M11" s="238"/>
      <c r="N11" s="238"/>
      <c r="O11" s="239"/>
      <c r="P11" s="240"/>
      <c r="Q11" s="241"/>
      <c r="R11" s="241"/>
      <c r="S11" s="242"/>
      <c r="T11" s="294"/>
      <c r="U11" s="295"/>
      <c r="V11" s="296"/>
      <c r="X11" s="246"/>
    </row>
    <row r="12" spans="1:80" s="191" customFormat="1" ht="24" customHeight="1" x14ac:dyDescent="0.2">
      <c r="A12" s="231"/>
      <c r="B12" s="254"/>
      <c r="C12" s="233"/>
      <c r="D12" s="234"/>
      <c r="E12" s="234"/>
      <c r="F12" s="334"/>
      <c r="G12" s="334"/>
      <c r="H12" s="235"/>
      <c r="I12" s="236"/>
      <c r="J12" s="237"/>
      <c r="K12" s="326"/>
      <c r="L12" s="238"/>
      <c r="M12" s="238"/>
      <c r="N12" s="238"/>
      <c r="O12" s="239"/>
      <c r="P12" s="240"/>
      <c r="Q12" s="241"/>
      <c r="R12" s="241"/>
      <c r="S12" s="242"/>
      <c r="T12" s="243"/>
      <c r="U12" s="244"/>
      <c r="V12" s="245"/>
      <c r="W12" s="181"/>
      <c r="X12" s="229"/>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row>
    <row r="13" spans="1:80" s="191" customFormat="1" ht="24" customHeight="1" x14ac:dyDescent="0.2">
      <c r="A13" s="231"/>
      <c r="B13" s="254"/>
      <c r="C13" s="233"/>
      <c r="D13" s="234"/>
      <c r="E13" s="234"/>
      <c r="F13" s="334"/>
      <c r="G13" s="334"/>
      <c r="H13" s="235"/>
      <c r="I13" s="236"/>
      <c r="J13" s="237"/>
      <c r="K13" s="326"/>
      <c r="L13" s="238"/>
      <c r="M13" s="238"/>
      <c r="N13" s="238"/>
      <c r="O13" s="239"/>
      <c r="P13" s="240"/>
      <c r="Q13" s="241"/>
      <c r="R13" s="241"/>
      <c r="S13" s="242"/>
      <c r="T13" s="243"/>
      <c r="U13" s="244"/>
      <c r="V13" s="245"/>
      <c r="W13" s="181"/>
      <c r="X13" s="229"/>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row>
    <row r="14" spans="1:80" s="191" customFormat="1" ht="24" customHeight="1" x14ac:dyDescent="0.2">
      <c r="A14" s="231"/>
      <c r="B14" s="254"/>
      <c r="C14" s="233"/>
      <c r="D14" s="234"/>
      <c r="E14" s="234"/>
      <c r="F14" s="334"/>
      <c r="G14" s="334"/>
      <c r="H14" s="235"/>
      <c r="I14" s="236"/>
      <c r="J14" s="237"/>
      <c r="K14" s="326"/>
      <c r="L14" s="238"/>
      <c r="M14" s="238"/>
      <c r="N14" s="238"/>
      <c r="O14" s="239"/>
      <c r="P14" s="240"/>
      <c r="Q14" s="241"/>
      <c r="R14" s="241"/>
      <c r="S14" s="242"/>
      <c r="T14" s="243"/>
      <c r="U14" s="244"/>
      <c r="V14" s="245"/>
      <c r="W14" s="181"/>
      <c r="X14" s="229"/>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row>
    <row r="15" spans="1:80" s="191" customFormat="1" ht="24" customHeight="1" thickBot="1" x14ac:dyDescent="0.25">
      <c r="A15" s="231"/>
      <c r="B15" s="232"/>
      <c r="C15" s="256"/>
      <c r="D15" s="257"/>
      <c r="E15" s="257"/>
      <c r="F15" s="335"/>
      <c r="G15" s="335"/>
      <c r="H15" s="258"/>
      <c r="I15" s="259"/>
      <c r="J15" s="260"/>
      <c r="K15" s="327"/>
      <c r="L15" s="260"/>
      <c r="M15" s="260"/>
      <c r="N15" s="260"/>
      <c r="O15" s="261"/>
      <c r="P15" s="262"/>
      <c r="Q15" s="263"/>
      <c r="R15" s="263"/>
      <c r="S15" s="264"/>
      <c r="T15" s="265"/>
      <c r="U15" s="266"/>
      <c r="V15" s="267"/>
      <c r="W15" s="181"/>
      <c r="X15" s="229"/>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row>
    <row r="16" spans="1:80" s="229" customFormat="1" x14ac:dyDescent="0.2">
      <c r="B16" s="229" t="s">
        <v>177</v>
      </c>
      <c r="K16" s="328"/>
      <c r="L16" s="268"/>
      <c r="M16" s="268"/>
      <c r="N16" s="268"/>
      <c r="O16" s="268"/>
      <c r="P16" s="269"/>
      <c r="Q16" s="269"/>
      <c r="R16" s="269"/>
      <c r="S16" s="269"/>
      <c r="W16" s="181"/>
    </row>
    <row r="17" spans="2:23" s="229" customFormat="1" x14ac:dyDescent="0.2">
      <c r="B17" s="229" t="s">
        <v>163</v>
      </c>
      <c r="K17" s="328"/>
      <c r="L17" s="268"/>
      <c r="M17" s="268"/>
      <c r="N17" s="268"/>
      <c r="O17" s="268"/>
      <c r="P17" s="269"/>
      <c r="Q17" s="269"/>
      <c r="R17" s="269"/>
      <c r="S17" s="269"/>
      <c r="W17" s="181"/>
    </row>
    <row r="18" spans="2:23" s="229" customFormat="1" x14ac:dyDescent="0.2">
      <c r="B18" s="229" t="s">
        <v>164</v>
      </c>
      <c r="K18" s="328"/>
      <c r="L18" s="268"/>
      <c r="M18" s="268"/>
      <c r="N18" s="268"/>
      <c r="O18" s="268"/>
      <c r="P18" s="269"/>
      <c r="Q18" s="269"/>
      <c r="R18" s="269"/>
      <c r="S18" s="269"/>
      <c r="W18" s="181"/>
    </row>
    <row r="19" spans="2:23" s="229" customFormat="1" x14ac:dyDescent="0.2">
      <c r="K19" s="328"/>
      <c r="L19" s="268"/>
      <c r="M19" s="268"/>
      <c r="N19" s="268"/>
      <c r="O19" s="268"/>
      <c r="P19" s="269"/>
      <c r="Q19" s="269"/>
      <c r="R19" s="269"/>
      <c r="S19" s="269"/>
      <c r="W19" s="181"/>
    </row>
    <row r="20" spans="2:23" s="229" customFormat="1" x14ac:dyDescent="0.2">
      <c r="K20" s="328"/>
      <c r="L20" s="268"/>
      <c r="M20" s="268"/>
      <c r="N20" s="268"/>
      <c r="O20" s="268"/>
      <c r="P20" s="269"/>
      <c r="Q20" s="269"/>
      <c r="R20" s="269"/>
      <c r="S20" s="269"/>
      <c r="W20" s="181"/>
    </row>
    <row r="21" spans="2:23" s="229" customFormat="1" x14ac:dyDescent="0.2">
      <c r="K21" s="328"/>
      <c r="L21" s="268"/>
      <c r="M21" s="268"/>
      <c r="N21" s="268"/>
      <c r="O21" s="268"/>
      <c r="P21" s="269"/>
      <c r="Q21" s="269"/>
      <c r="R21" s="269"/>
      <c r="S21" s="269"/>
      <c r="W21" s="181"/>
    </row>
    <row r="22" spans="2:23" s="229" customFormat="1" x14ac:dyDescent="0.2">
      <c r="K22" s="328"/>
      <c r="L22" s="268"/>
      <c r="M22" s="268"/>
      <c r="N22" s="268"/>
      <c r="O22" s="268"/>
      <c r="P22" s="269"/>
      <c r="Q22" s="269"/>
      <c r="R22" s="269"/>
      <c r="S22" s="269"/>
      <c r="W22" s="181"/>
    </row>
    <row r="23" spans="2:23" s="229" customFormat="1" x14ac:dyDescent="0.2">
      <c r="K23" s="328"/>
      <c r="L23" s="268"/>
      <c r="M23" s="268"/>
      <c r="N23" s="268"/>
      <c r="O23" s="268"/>
      <c r="P23" s="269"/>
      <c r="Q23" s="269"/>
      <c r="R23" s="269"/>
      <c r="S23" s="269"/>
      <c r="W23" s="181"/>
    </row>
    <row r="24" spans="2:23" s="229" customFormat="1" x14ac:dyDescent="0.2">
      <c r="K24" s="328"/>
      <c r="L24" s="268"/>
      <c r="M24" s="268"/>
      <c r="N24" s="268"/>
      <c r="O24" s="268"/>
      <c r="P24" s="269"/>
      <c r="Q24" s="269"/>
      <c r="R24" s="269"/>
      <c r="S24" s="269"/>
      <c r="W24" s="181"/>
    </row>
    <row r="25" spans="2:23" s="229" customFormat="1" x14ac:dyDescent="0.2">
      <c r="K25" s="328"/>
      <c r="L25" s="268"/>
      <c r="M25" s="268"/>
      <c r="N25" s="268"/>
      <c r="O25" s="268"/>
      <c r="P25" s="269"/>
      <c r="Q25" s="269"/>
      <c r="R25" s="269"/>
      <c r="S25" s="269"/>
      <c r="W25" s="181"/>
    </row>
    <row r="26" spans="2:23" s="229" customFormat="1" x14ac:dyDescent="0.2">
      <c r="K26" s="328"/>
      <c r="L26" s="268"/>
      <c r="M26" s="268"/>
      <c r="N26" s="268"/>
      <c r="O26" s="268"/>
      <c r="P26" s="269"/>
      <c r="Q26" s="269"/>
      <c r="R26" s="269"/>
      <c r="S26" s="269"/>
      <c r="W26" s="181"/>
    </row>
    <row r="27" spans="2:23" s="229" customFormat="1" x14ac:dyDescent="0.2">
      <c r="K27" s="328"/>
      <c r="L27" s="268"/>
      <c r="M27" s="268"/>
      <c r="N27" s="268"/>
      <c r="O27" s="268"/>
      <c r="P27" s="269"/>
      <c r="Q27" s="269"/>
      <c r="R27" s="269"/>
      <c r="S27" s="269"/>
      <c r="W27" s="181"/>
    </row>
    <row r="28" spans="2:23" s="229" customFormat="1" x14ac:dyDescent="0.2">
      <c r="K28" s="328"/>
      <c r="L28" s="268"/>
      <c r="M28" s="268"/>
      <c r="N28" s="268"/>
      <c r="O28" s="268"/>
      <c r="P28" s="269"/>
      <c r="Q28" s="269"/>
      <c r="R28" s="269"/>
      <c r="S28" s="269"/>
      <c r="W28" s="181"/>
    </row>
    <row r="29" spans="2:23" s="229" customFormat="1" x14ac:dyDescent="0.2">
      <c r="K29" s="328"/>
      <c r="L29" s="268"/>
      <c r="M29" s="268"/>
      <c r="N29" s="268"/>
      <c r="O29" s="268"/>
      <c r="P29" s="269"/>
      <c r="Q29" s="269"/>
      <c r="R29" s="269"/>
      <c r="S29" s="269"/>
      <c r="W29" s="181"/>
    </row>
    <row r="30" spans="2:23" s="229" customFormat="1" x14ac:dyDescent="0.2">
      <c r="K30" s="328"/>
      <c r="L30" s="268"/>
      <c r="M30" s="268"/>
      <c r="N30" s="268"/>
      <c r="O30" s="268"/>
      <c r="P30" s="269"/>
      <c r="Q30" s="269"/>
      <c r="R30" s="269"/>
      <c r="S30" s="269"/>
      <c r="W30" s="181"/>
    </row>
    <row r="31" spans="2:23" s="229" customFormat="1" x14ac:dyDescent="0.2">
      <c r="K31" s="328"/>
      <c r="L31" s="268"/>
      <c r="M31" s="268"/>
      <c r="N31" s="268"/>
      <c r="O31" s="268"/>
      <c r="P31" s="269"/>
      <c r="Q31" s="269"/>
      <c r="R31" s="269"/>
      <c r="S31" s="269"/>
      <c r="W31" s="181"/>
    </row>
    <row r="32" spans="2:23"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sheetData>
  <sheetProtection algorithmName="SHA-512" hashValue="ARTrl8mwc0KCcoYECrHJM1xe/55dO31jblA2FfZhJLT3R1kJ8RnCQMNXBBTYDiRnRD6FAvD4rd66GG+9O+Mnfw==" saltValue="t9bDvHvVpLre6DXhfZ7uVA==" spinCount="100000" sheet="1" scenarios="1" selectLockedCells="1" selectUnlockedCells="1"/>
  <pageMargins left="0.7" right="0.2" top="0.75" bottom="0.75" header="0.3" footer="0.3"/>
  <pageSetup scale="54" orientation="landscape" horizontalDpi="0" verticalDpi="0"/>
  <ignoredErrors>
    <ignoredError sqref="K9:K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FC37-D419-0D49-B3A1-0779FD973DD1}">
  <sheetPr>
    <tabColor rgb="FFFF857B"/>
    <pageSetUpPr fitToPage="1"/>
  </sheetPr>
  <dimension ref="A1:CB189"/>
  <sheetViews>
    <sheetView zoomScaleNormal="100" workbookViewId="0">
      <selection activeCell="V20" sqref="V20"/>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115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2008</v>
      </c>
      <c r="B7" s="123">
        <v>3028</v>
      </c>
      <c r="C7" s="121">
        <v>0.95320000000000005</v>
      </c>
      <c r="D7" s="40">
        <v>0.35699999999999998</v>
      </c>
      <c r="E7" s="40">
        <v>0.40100000000000002</v>
      </c>
      <c r="F7" s="339">
        <v>5.0900000000000001E-2</v>
      </c>
      <c r="G7" s="339">
        <v>1.0800000000000001E-2</v>
      </c>
      <c r="H7" s="122">
        <v>0.13400000000000001</v>
      </c>
      <c r="I7" s="119">
        <v>7.7000000000000002E-3</v>
      </c>
      <c r="J7" s="42">
        <v>6.1000000000000004E-3</v>
      </c>
      <c r="K7" s="313">
        <f>I7/J7</f>
        <v>1.2622950819672132</v>
      </c>
      <c r="L7" s="1">
        <v>1.0999999999999999E-2</v>
      </c>
      <c r="M7" s="1">
        <v>6.4000000000000005E-4</v>
      </c>
      <c r="N7" s="1">
        <v>6.7000000000000002E-3</v>
      </c>
      <c r="O7" s="91">
        <v>5.8999999999999999E-3</v>
      </c>
      <c r="P7" s="97">
        <v>57</v>
      </c>
      <c r="Q7" s="46">
        <v>16</v>
      </c>
      <c r="R7" s="46">
        <v>14</v>
      </c>
      <c r="S7" s="112">
        <v>77</v>
      </c>
      <c r="T7" s="116">
        <v>5.57</v>
      </c>
      <c r="U7" s="36">
        <v>5.13</v>
      </c>
      <c r="V7" s="117">
        <v>6.2</v>
      </c>
      <c r="X7" s="150"/>
    </row>
    <row r="8" spans="1:80" ht="24" customHeight="1" x14ac:dyDescent="0.2">
      <c r="A8" s="30">
        <v>2011</v>
      </c>
      <c r="B8" s="123" t="s">
        <v>116</v>
      </c>
      <c r="C8" s="121">
        <v>0.9345</v>
      </c>
      <c r="D8" s="40">
        <v>0.33300000000000002</v>
      </c>
      <c r="E8" s="40">
        <v>0.443</v>
      </c>
      <c r="F8" s="339">
        <v>5.3199999999999997E-2</v>
      </c>
      <c r="G8" s="339">
        <v>0</v>
      </c>
      <c r="H8" s="122">
        <v>0.105</v>
      </c>
      <c r="I8" s="119">
        <v>1.09E-2</v>
      </c>
      <c r="J8" s="42">
        <v>7.6E-3</v>
      </c>
      <c r="K8" s="313">
        <f t="shared" ref="K8:K15" si="0">I8/J8</f>
        <v>1.4342105263157894</v>
      </c>
      <c r="L8" s="1">
        <v>7.1999999999999998E-3</v>
      </c>
      <c r="M8" s="1">
        <v>4.4999999999999999E-4</v>
      </c>
      <c r="N8" s="1">
        <v>4.7000000000000002E-3</v>
      </c>
      <c r="O8" s="91">
        <v>3.5000000000000001E-3</v>
      </c>
      <c r="P8" s="97">
        <v>24</v>
      </c>
      <c r="Q8" s="46">
        <v>26</v>
      </c>
      <c r="R8" s="46">
        <v>6</v>
      </c>
      <c r="S8" s="112">
        <v>197</v>
      </c>
      <c r="T8" s="116">
        <v>5.74</v>
      </c>
      <c r="U8" s="36">
        <v>5.3</v>
      </c>
      <c r="V8" s="117">
        <v>6.3</v>
      </c>
      <c r="X8" s="150"/>
    </row>
    <row r="9" spans="1:80" ht="24" customHeight="1" x14ac:dyDescent="0.2">
      <c r="A9" s="30">
        <v>2011</v>
      </c>
      <c r="B9" s="123" t="s">
        <v>117</v>
      </c>
      <c r="C9" s="121">
        <v>0.94420000000000004</v>
      </c>
      <c r="D9" s="40">
        <v>0.33500000000000002</v>
      </c>
      <c r="E9" s="40">
        <v>0.32100000000000001</v>
      </c>
      <c r="F9" s="339">
        <v>4.8599999999999997E-2</v>
      </c>
      <c r="G9" s="339">
        <v>0</v>
      </c>
      <c r="H9" s="122">
        <v>0.24</v>
      </c>
      <c r="I9" s="119">
        <v>1.0500000000000001E-2</v>
      </c>
      <c r="J9" s="42">
        <v>8.2000000000000007E-3</v>
      </c>
      <c r="K9" s="313">
        <f t="shared" si="0"/>
        <v>1.2804878048780488</v>
      </c>
      <c r="L9" s="1">
        <v>8.0000000000000002E-3</v>
      </c>
      <c r="M9" s="1">
        <v>5.8E-4</v>
      </c>
      <c r="N9" s="1">
        <v>5.0000000000000001E-3</v>
      </c>
      <c r="O9" s="91">
        <v>3.8999999999999998E-3</v>
      </c>
      <c r="P9" s="97">
        <v>30</v>
      </c>
      <c r="Q9" s="46">
        <v>31</v>
      </c>
      <c r="R9" s="46">
        <v>8</v>
      </c>
      <c r="S9" s="112">
        <v>214</v>
      </c>
      <c r="T9" s="116">
        <v>5.19</v>
      </c>
      <c r="U9" s="36">
        <v>4.74</v>
      </c>
      <c r="V9" s="117">
        <v>6.1</v>
      </c>
      <c r="X9" s="150"/>
    </row>
    <row r="10" spans="1:80" ht="24" customHeight="1" x14ac:dyDescent="0.2">
      <c r="A10" s="30">
        <v>2019</v>
      </c>
      <c r="B10" s="123" t="s">
        <v>119</v>
      </c>
      <c r="C10" s="121">
        <v>0.96889999999999998</v>
      </c>
      <c r="D10" s="40">
        <v>0.32300000000000001</v>
      </c>
      <c r="E10" s="40">
        <v>0.41699999999999998</v>
      </c>
      <c r="F10" s="339">
        <v>5.33E-2</v>
      </c>
      <c r="G10" s="339">
        <v>3.1E-2</v>
      </c>
      <c r="H10" s="122">
        <v>0.14499999999999999</v>
      </c>
      <c r="I10" s="119">
        <v>1.24E-2</v>
      </c>
      <c r="J10" s="42">
        <v>7.1999999999999998E-3</v>
      </c>
      <c r="K10" s="313">
        <f t="shared" si="0"/>
        <v>1.7222222222222221</v>
      </c>
      <c r="L10" s="1">
        <v>3.5999999999999999E-3</v>
      </c>
      <c r="M10" s="1">
        <v>2.9999999999999997E-4</v>
      </c>
      <c r="N10" s="1">
        <v>4.7000000000000002E-3</v>
      </c>
      <c r="O10" s="91">
        <v>2.7000000000000001E-3</v>
      </c>
      <c r="P10" s="97">
        <v>48.2</v>
      </c>
      <c r="Q10" s="46">
        <v>6</v>
      </c>
      <c r="R10" s="46">
        <v>9.6</v>
      </c>
      <c r="S10" s="112">
        <v>33.200000000000003</v>
      </c>
      <c r="T10" s="116">
        <v>5.62</v>
      </c>
      <c r="U10" s="36">
        <v>5.18</v>
      </c>
      <c r="V10" s="117">
        <v>6.8</v>
      </c>
      <c r="X10" s="150"/>
    </row>
    <row r="11" spans="1:80" ht="24" customHeight="1" x14ac:dyDescent="0.2">
      <c r="A11" s="30">
        <v>2019</v>
      </c>
      <c r="B11" s="123" t="s">
        <v>120</v>
      </c>
      <c r="C11" s="121">
        <v>0.96750000000000003</v>
      </c>
      <c r="D11" s="40">
        <v>0.35099999999999998</v>
      </c>
      <c r="E11" s="40">
        <v>0.39</v>
      </c>
      <c r="F11" s="339">
        <v>5.57E-2</v>
      </c>
      <c r="G11" s="339">
        <v>9.1000000000000004E-3</v>
      </c>
      <c r="H11" s="122">
        <v>0.16200000000000001</v>
      </c>
      <c r="I11" s="119">
        <v>1.2E-2</v>
      </c>
      <c r="J11" s="42">
        <v>8.6E-3</v>
      </c>
      <c r="K11" s="313">
        <f t="shared" si="0"/>
        <v>1.3953488372093024</v>
      </c>
      <c r="L11" s="1">
        <v>4.7999999999999996E-3</v>
      </c>
      <c r="M11" s="1">
        <v>2.9999999999999997E-4</v>
      </c>
      <c r="N11" s="1">
        <v>5.4000000000000003E-3</v>
      </c>
      <c r="O11" s="91">
        <v>3.0999999999999999E-3</v>
      </c>
      <c r="P11" s="97">
        <v>49.6</v>
      </c>
      <c r="Q11" s="46">
        <v>12.4</v>
      </c>
      <c r="R11" s="46">
        <v>10</v>
      </c>
      <c r="S11" s="112">
        <v>30.6</v>
      </c>
      <c r="T11" s="116">
        <v>5.56</v>
      </c>
      <c r="U11" s="36">
        <v>5.1100000000000003</v>
      </c>
      <c r="V11" s="117">
        <v>5.8</v>
      </c>
      <c r="X11" s="150"/>
    </row>
    <row r="12" spans="1:80" ht="24" customHeight="1" x14ac:dyDescent="0.2">
      <c r="A12" s="30">
        <v>2019</v>
      </c>
      <c r="B12" s="123" t="s">
        <v>170</v>
      </c>
      <c r="C12" s="121">
        <v>0.96779999999999999</v>
      </c>
      <c r="D12" s="40">
        <v>0.33800000000000002</v>
      </c>
      <c r="E12" s="40">
        <v>0.41199999999999998</v>
      </c>
      <c r="F12" s="339">
        <v>5.1799999999999999E-2</v>
      </c>
      <c r="G12" s="339">
        <v>3.7499999999999999E-2</v>
      </c>
      <c r="H12" s="122">
        <v>0.129</v>
      </c>
      <c r="I12" s="119">
        <v>1.14E-2</v>
      </c>
      <c r="J12" s="42">
        <v>6.7999999999999996E-3</v>
      </c>
      <c r="K12" s="313">
        <f t="shared" si="0"/>
        <v>1.6764705882352944</v>
      </c>
      <c r="L12" s="1">
        <v>3.8E-3</v>
      </c>
      <c r="M12" s="1">
        <v>2.9999999999999997E-4</v>
      </c>
      <c r="N12" s="1">
        <v>5.0000000000000001E-3</v>
      </c>
      <c r="O12" s="91">
        <v>3.0000000000000001E-3</v>
      </c>
      <c r="P12" s="97">
        <v>40.799999999999997</v>
      </c>
      <c r="Q12" s="46">
        <v>16.399999999999999</v>
      </c>
      <c r="R12" s="46">
        <v>9.5</v>
      </c>
      <c r="S12" s="112">
        <v>26.7</v>
      </c>
      <c r="T12" s="116">
        <v>5.57</v>
      </c>
      <c r="U12" s="36">
        <v>5.13</v>
      </c>
      <c r="V12" s="117">
        <v>6.7</v>
      </c>
      <c r="X12" s="150"/>
    </row>
    <row r="13" spans="1:80" ht="24" customHeight="1" x14ac:dyDescent="0.2">
      <c r="A13" s="30">
        <v>2019</v>
      </c>
      <c r="B13" s="123" t="s">
        <v>118</v>
      </c>
      <c r="C13" s="121">
        <v>0.96360000000000001</v>
      </c>
      <c r="D13" s="40">
        <v>0.33200000000000002</v>
      </c>
      <c r="E13" s="40">
        <v>0.41299999999999998</v>
      </c>
      <c r="F13" s="339">
        <v>5.28E-2</v>
      </c>
      <c r="G13" s="339">
        <v>2.7799999999999998E-2</v>
      </c>
      <c r="H13" s="122">
        <v>0.13800000000000001</v>
      </c>
      <c r="I13" s="119">
        <v>1.26E-2</v>
      </c>
      <c r="J13" s="42">
        <v>7.3000000000000001E-3</v>
      </c>
      <c r="K13" s="313">
        <f t="shared" si="0"/>
        <v>1.726027397260274</v>
      </c>
      <c r="L13" s="1">
        <v>3.5999999999999999E-3</v>
      </c>
      <c r="M13" s="1">
        <v>2.9999999999999997E-4</v>
      </c>
      <c r="N13" s="1">
        <v>4.8999999999999998E-3</v>
      </c>
      <c r="O13" s="91">
        <v>3.0000000000000001E-3</v>
      </c>
      <c r="P13" s="97">
        <v>52.8</v>
      </c>
      <c r="Q13" s="46">
        <v>8.3000000000000007</v>
      </c>
      <c r="R13" s="46">
        <v>9.8000000000000007</v>
      </c>
      <c r="S13" s="112">
        <v>35.1</v>
      </c>
      <c r="T13" s="116">
        <v>5.6</v>
      </c>
      <c r="U13" s="36">
        <v>5.16</v>
      </c>
      <c r="V13" s="117">
        <v>6.7</v>
      </c>
      <c r="X13" s="150"/>
    </row>
    <row r="14" spans="1:80" ht="24" customHeight="1" x14ac:dyDescent="0.2">
      <c r="A14" s="30">
        <v>2019</v>
      </c>
      <c r="B14" s="123" t="s">
        <v>159</v>
      </c>
      <c r="C14" s="121">
        <v>0.95930000000000004</v>
      </c>
      <c r="D14" s="40">
        <v>0.35399999999999998</v>
      </c>
      <c r="E14" s="40">
        <v>0.40400000000000003</v>
      </c>
      <c r="F14" s="339">
        <v>5.2400000000000002E-2</v>
      </c>
      <c r="G14" s="339">
        <v>1.4E-2</v>
      </c>
      <c r="H14" s="122">
        <v>0.13500000000000001</v>
      </c>
      <c r="I14" s="119">
        <v>1.1900000000000001E-2</v>
      </c>
      <c r="J14" s="42">
        <v>6.7000000000000002E-3</v>
      </c>
      <c r="K14" s="313">
        <f t="shared" si="0"/>
        <v>1.7761194029850746</v>
      </c>
      <c r="L14" s="1">
        <v>3.3999999999999998E-3</v>
      </c>
      <c r="M14" s="1">
        <v>2.9999999999999997E-4</v>
      </c>
      <c r="N14" s="1">
        <v>4.7999999999999996E-3</v>
      </c>
      <c r="O14" s="91">
        <v>3.5000000000000001E-3</v>
      </c>
      <c r="P14" s="97">
        <v>44.6</v>
      </c>
      <c r="Q14" s="46">
        <v>6.1</v>
      </c>
      <c r="R14" s="46">
        <v>9.6999999999999993</v>
      </c>
      <c r="S14" s="112">
        <v>29.4</v>
      </c>
      <c r="T14" s="116">
        <v>5.59</v>
      </c>
      <c r="U14" s="36">
        <v>5.15</v>
      </c>
      <c r="V14" s="117">
        <v>6.8</v>
      </c>
      <c r="X14" s="150"/>
    </row>
    <row r="15" spans="1:80" ht="24" customHeight="1" x14ac:dyDescent="0.2">
      <c r="A15" s="4">
        <v>2020</v>
      </c>
      <c r="B15" s="118" t="s">
        <v>180</v>
      </c>
      <c r="C15" s="121">
        <v>0.95850000000000002</v>
      </c>
      <c r="D15" s="40">
        <v>0.34799999999999998</v>
      </c>
      <c r="E15" s="40">
        <v>0.41799999999999998</v>
      </c>
      <c r="F15" s="339">
        <v>5.7200000000000001E-2</v>
      </c>
      <c r="G15" s="339">
        <v>2.5999999999999999E-2</v>
      </c>
      <c r="H15" s="122">
        <v>0.10929999999999999</v>
      </c>
      <c r="I15" s="119">
        <v>1.23E-2</v>
      </c>
      <c r="J15" s="42">
        <v>6.8999999999999999E-3</v>
      </c>
      <c r="K15" s="313">
        <f t="shared" si="0"/>
        <v>1.7826086956521741</v>
      </c>
      <c r="L15" s="1">
        <v>3.7000000000000002E-3</v>
      </c>
      <c r="M15" s="1">
        <v>2.9999999999999997E-4</v>
      </c>
      <c r="N15" s="1">
        <v>4.7000000000000002E-3</v>
      </c>
      <c r="O15" s="91">
        <v>2.5999999999999999E-3</v>
      </c>
      <c r="P15" s="97">
        <v>69</v>
      </c>
      <c r="Q15" s="46">
        <v>5.7</v>
      </c>
      <c r="R15" s="46">
        <v>12.1</v>
      </c>
      <c r="S15" s="112">
        <v>29.3</v>
      </c>
      <c r="T15" s="116">
        <v>5.59</v>
      </c>
      <c r="U15" s="36">
        <v>5.15</v>
      </c>
      <c r="V15" s="117">
        <v>6.75</v>
      </c>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sheetData>
  <sheetProtection algorithmName="SHA-512" hashValue="pPaaxeVb8iQrr9CSbZ9dQRB88ipP1uqChxR1qML67TG9qNOCd8q8hqGq1Q5X+tAD0+o5t7+9NqfyphtaPJy34Q==" saltValue="pL41ewGZ2eCmXB68tsXvJw==" spinCount="100000" sheet="1" scenarios="1" selectLockedCells="1" selectUnlockedCells="1"/>
  <phoneticPr fontId="7" type="noConversion"/>
  <pageMargins left="0.7" right="0.2" top="0.75" bottom="0.75" header="0.3" footer="0.3"/>
  <pageSetup scale="54"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6507-BA18-5E4B-9B65-D4FD4C7206F5}">
  <sheetPr>
    <tabColor rgb="FFFF857B"/>
    <pageSetUpPr fitToPage="1"/>
  </sheetPr>
  <dimension ref="A1:CB150"/>
  <sheetViews>
    <sheetView zoomScaleNormal="100" workbookViewId="0">
      <selection activeCell="T11" sqref="T11:U11"/>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2010</v>
      </c>
      <c r="B7" s="118" t="s">
        <v>121</v>
      </c>
      <c r="C7" s="84">
        <v>0.97299999999999998</v>
      </c>
      <c r="D7" s="28">
        <v>0.36099999999999999</v>
      </c>
      <c r="E7" s="28">
        <v>0.41</v>
      </c>
      <c r="F7" s="341">
        <v>4.5900000000000003E-2</v>
      </c>
      <c r="G7" s="341">
        <v>0</v>
      </c>
      <c r="H7" s="85">
        <v>0.156</v>
      </c>
      <c r="I7" s="79">
        <v>1.04E-2</v>
      </c>
      <c r="J7" s="29">
        <v>7.4999999999999997E-3</v>
      </c>
      <c r="K7" s="317">
        <f>I7/J7</f>
        <v>1.3866666666666667</v>
      </c>
      <c r="L7" s="1">
        <v>7.3000000000000001E-3</v>
      </c>
      <c r="M7" s="1">
        <v>4.0000000000000002E-4</v>
      </c>
      <c r="N7" s="1">
        <v>4.3E-3</v>
      </c>
      <c r="O7" s="91">
        <v>3.2000000000000002E-3</v>
      </c>
      <c r="P7" s="97">
        <v>32</v>
      </c>
      <c r="Q7" s="46">
        <v>23</v>
      </c>
      <c r="R7" s="46">
        <v>8</v>
      </c>
      <c r="S7" s="112">
        <v>195</v>
      </c>
      <c r="T7" s="125">
        <v>5.76</v>
      </c>
      <c r="U7" s="124">
        <v>5.29</v>
      </c>
      <c r="V7" s="126">
        <v>6.22</v>
      </c>
      <c r="X7" s="150"/>
    </row>
    <row r="8" spans="1:80" ht="24" customHeight="1" x14ac:dyDescent="0.2">
      <c r="A8" s="30">
        <v>2015</v>
      </c>
      <c r="B8" s="118" t="s">
        <v>122</v>
      </c>
      <c r="C8" s="84">
        <v>0.94899999999999995</v>
      </c>
      <c r="D8" s="28">
        <v>0.42799999999999999</v>
      </c>
      <c r="E8" s="28">
        <v>0.25900000000000001</v>
      </c>
      <c r="F8" s="341">
        <v>6.4799999999999996E-2</v>
      </c>
      <c r="G8" s="341">
        <v>9.7999999999999997E-3</v>
      </c>
      <c r="H8" s="85">
        <v>0.19700000000000001</v>
      </c>
      <c r="I8" s="79">
        <v>1.3899999999999999E-2</v>
      </c>
      <c r="J8" s="29">
        <v>1.06E-2</v>
      </c>
      <c r="K8" s="317">
        <f t="shared" ref="K8:K11" si="0">I8/J8</f>
        <v>1.311320754716981</v>
      </c>
      <c r="L8" s="1">
        <v>7.3000000000000001E-3</v>
      </c>
      <c r="M8" s="1">
        <v>1.1999999999999999E-3</v>
      </c>
      <c r="N8" s="1">
        <v>5.4000000000000003E-3</v>
      </c>
      <c r="O8" s="91">
        <v>4.3E-3</v>
      </c>
      <c r="P8" s="97">
        <v>42.5</v>
      </c>
      <c r="Q8" s="46">
        <v>5.5</v>
      </c>
      <c r="R8" s="46">
        <v>10.7</v>
      </c>
      <c r="S8" s="112">
        <v>85</v>
      </c>
      <c r="T8" s="125">
        <v>4.83</v>
      </c>
      <c r="U8" s="124">
        <v>4.3899999999999997</v>
      </c>
      <c r="V8" s="126">
        <v>6.1</v>
      </c>
      <c r="X8" s="150"/>
    </row>
    <row r="9" spans="1:80" ht="24" customHeight="1" x14ac:dyDescent="0.2">
      <c r="A9" s="30">
        <v>2017</v>
      </c>
      <c r="B9" s="118" t="s">
        <v>158</v>
      </c>
      <c r="C9" s="84">
        <v>0.9486</v>
      </c>
      <c r="D9" s="28">
        <v>0.41099999999999998</v>
      </c>
      <c r="E9" s="28">
        <v>0.24299999999999999</v>
      </c>
      <c r="F9" s="341">
        <v>6.9900000000000004E-2</v>
      </c>
      <c r="G9" s="341">
        <v>1.84E-2</v>
      </c>
      <c r="H9" s="85">
        <v>0.20599999999999999</v>
      </c>
      <c r="I9" s="79">
        <v>1.54E-2</v>
      </c>
      <c r="J9" s="29">
        <v>9.7000000000000003E-3</v>
      </c>
      <c r="K9" s="317">
        <f t="shared" si="0"/>
        <v>1.5876288659793814</v>
      </c>
      <c r="L9" s="1">
        <v>5.7999999999999996E-3</v>
      </c>
      <c r="M9" s="1">
        <v>1.1999999999999999E-3</v>
      </c>
      <c r="N9" s="1">
        <v>5.0000000000000001E-3</v>
      </c>
      <c r="O9" s="91">
        <v>3.8E-3</v>
      </c>
      <c r="P9" s="97">
        <v>57.4</v>
      </c>
      <c r="Q9" s="46">
        <v>9.4</v>
      </c>
      <c r="R9" s="46">
        <v>9.9</v>
      </c>
      <c r="S9" s="112">
        <v>27.6</v>
      </c>
      <c r="T9" s="125">
        <v>4.66</v>
      </c>
      <c r="U9" s="124">
        <v>4.2300000000000004</v>
      </c>
      <c r="V9" s="126">
        <v>7.3</v>
      </c>
      <c r="X9" s="150"/>
    </row>
    <row r="10" spans="1:80" ht="24" customHeight="1" x14ac:dyDescent="0.2">
      <c r="A10" s="30">
        <v>2019</v>
      </c>
      <c r="B10" s="123" t="s">
        <v>127</v>
      </c>
      <c r="C10" s="121">
        <v>0.97499999999999998</v>
      </c>
      <c r="D10" s="40">
        <v>0.42399999999999999</v>
      </c>
      <c r="E10" s="40">
        <v>0.26</v>
      </c>
      <c r="F10" s="339">
        <v>6.6900000000000001E-2</v>
      </c>
      <c r="G10" s="339">
        <v>1.0500000000000001E-2</v>
      </c>
      <c r="H10" s="122">
        <v>0.21099999999999999</v>
      </c>
      <c r="I10" s="119">
        <v>1.4E-2</v>
      </c>
      <c r="J10" s="42">
        <v>1.0500000000000001E-2</v>
      </c>
      <c r="K10" s="317">
        <f t="shared" si="0"/>
        <v>1.3333333333333333</v>
      </c>
      <c r="L10" s="1">
        <v>6.7999999999999996E-3</v>
      </c>
      <c r="M10" s="1">
        <v>1.1999999999999999E-3</v>
      </c>
      <c r="N10" s="1">
        <v>5.3E-3</v>
      </c>
      <c r="O10" s="91">
        <v>4.1000000000000003E-3</v>
      </c>
      <c r="P10" s="97">
        <v>47.9</v>
      </c>
      <c r="Q10" s="46">
        <v>10.5</v>
      </c>
      <c r="R10" s="46">
        <v>9.6999999999999993</v>
      </c>
      <c r="S10" s="112">
        <v>64.2</v>
      </c>
      <c r="T10" s="116">
        <v>4.88</v>
      </c>
      <c r="U10" s="36">
        <v>4.43</v>
      </c>
      <c r="V10" s="117">
        <v>6.1</v>
      </c>
      <c r="X10" s="150"/>
    </row>
    <row r="11" spans="1:80" ht="24" customHeight="1" x14ac:dyDescent="0.2">
      <c r="A11" s="30">
        <v>2019</v>
      </c>
      <c r="B11" s="123" t="s">
        <v>127</v>
      </c>
      <c r="C11" s="121">
        <v>0.95230000000000004</v>
      </c>
      <c r="D11" s="40">
        <v>0.43099999999999999</v>
      </c>
      <c r="E11" s="40">
        <v>0.26600000000000001</v>
      </c>
      <c r="F11" s="339">
        <v>6.5699999999999995E-2</v>
      </c>
      <c r="G11" s="339">
        <v>8.9999999999999993E-3</v>
      </c>
      <c r="H11" s="122">
        <v>0.18060000000000001</v>
      </c>
      <c r="I11" s="119">
        <v>1.2800000000000001E-2</v>
      </c>
      <c r="J11" s="42">
        <v>9.7000000000000003E-3</v>
      </c>
      <c r="K11" s="313">
        <f t="shared" si="0"/>
        <v>1.3195876288659794</v>
      </c>
      <c r="L11" s="1">
        <v>6.4000000000000003E-3</v>
      </c>
      <c r="M11" s="1">
        <v>1.1000000000000001E-3</v>
      </c>
      <c r="N11" s="1">
        <v>5.1000000000000004E-3</v>
      </c>
      <c r="O11" s="91">
        <v>3.5999999999999999E-3</v>
      </c>
      <c r="P11" s="97">
        <v>33.9</v>
      </c>
      <c r="Q11" s="46">
        <v>7.8</v>
      </c>
      <c r="R11" s="46">
        <v>9.1999999999999993</v>
      </c>
      <c r="S11" s="112">
        <v>67</v>
      </c>
      <c r="T11" s="116">
        <v>4.84</v>
      </c>
      <c r="U11" s="36">
        <v>4.4000000000000004</v>
      </c>
      <c r="V11" s="117">
        <v>5.74</v>
      </c>
      <c r="X11" s="150"/>
    </row>
    <row r="12" spans="1:80" ht="24" customHeight="1" x14ac:dyDescent="0.2">
      <c r="A12" s="30"/>
      <c r="B12" s="123"/>
      <c r="C12" s="121"/>
      <c r="D12" s="40"/>
      <c r="E12" s="40"/>
      <c r="F12" s="339"/>
      <c r="G12" s="339"/>
      <c r="H12" s="122"/>
      <c r="I12" s="119"/>
      <c r="J12" s="42"/>
      <c r="K12" s="313"/>
      <c r="L12" s="1"/>
      <c r="M12" s="1"/>
      <c r="N12" s="1"/>
      <c r="O12" s="91"/>
      <c r="P12" s="97"/>
      <c r="Q12" s="46"/>
      <c r="R12" s="46"/>
      <c r="S12" s="112"/>
      <c r="T12" s="116"/>
      <c r="U12" s="36"/>
      <c r="V12" s="117"/>
      <c r="X12" s="150"/>
    </row>
    <row r="13" spans="1:80" ht="24" customHeight="1" x14ac:dyDescent="0.2">
      <c r="A13" s="30"/>
      <c r="B13" s="123"/>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sheetData>
  <sheetProtection algorithmName="SHA-512" hashValue="+xxOl/PxTAqsAIPgToD54G3aK8IJ9CSgHKrNpJfQF8MVrqkrMzVJ6raw10iDJ7w7C33T1b+z09AaAAMAb4QSFg==" saltValue="IRhASCLtkcI3SsARtBOC7A==" spinCount="100000" sheet="1" scenarios="1" selectLockedCells="1" selectUnlockedCells="1"/>
  <pageMargins left="0.7" right="0.2" top="0.75" bottom="0.75" header="0.3" footer="0.3"/>
  <pageSetup scale="54"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D7CF-2E7D-BA41-91B0-CD8D1DD10685}">
  <sheetPr>
    <tabColor rgb="FFFF857B"/>
    <pageSetUpPr fitToPage="1"/>
  </sheetPr>
  <dimension ref="A1:CB78"/>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4">
        <v>2018</v>
      </c>
      <c r="B7" s="76" t="s">
        <v>123</v>
      </c>
      <c r="C7" s="84">
        <v>0.96519999999999995</v>
      </c>
      <c r="D7" s="28">
        <v>0.28199999999999997</v>
      </c>
      <c r="E7" s="28">
        <v>0.48499999999999999</v>
      </c>
      <c r="F7" s="341">
        <v>7.9100000000000004E-2</v>
      </c>
      <c r="G7" s="341">
        <v>4.8599999999999997E-2</v>
      </c>
      <c r="H7" s="85">
        <v>0.104</v>
      </c>
      <c r="I7" s="79">
        <v>1.6400000000000001E-2</v>
      </c>
      <c r="J7" s="29">
        <v>9.4999999999999998E-3</v>
      </c>
      <c r="K7" s="317">
        <f>I7/J7</f>
        <v>1.7263157894736845</v>
      </c>
      <c r="L7" s="1">
        <v>9.1999999999999998E-3</v>
      </c>
      <c r="M7" s="1">
        <v>8.0000000000000004E-4</v>
      </c>
      <c r="N7" s="1">
        <v>3.0999999999999999E-3</v>
      </c>
      <c r="O7" s="91">
        <v>2.7000000000000001E-3</v>
      </c>
      <c r="P7" s="97">
        <v>111</v>
      </c>
      <c r="Q7" s="46">
        <v>12.6</v>
      </c>
      <c r="R7" s="46">
        <v>7.2</v>
      </c>
      <c r="S7" s="112">
        <v>157</v>
      </c>
      <c r="T7" s="125">
        <v>5.91</v>
      </c>
      <c r="U7" s="124">
        <v>5.47</v>
      </c>
      <c r="V7" s="126">
        <v>6.5</v>
      </c>
      <c r="X7" s="150"/>
    </row>
    <row r="8" spans="1:80" ht="24" customHeight="1" x14ac:dyDescent="0.2">
      <c r="A8" s="30">
        <v>2018</v>
      </c>
      <c r="B8" s="123" t="s">
        <v>126</v>
      </c>
      <c r="C8" s="121">
        <v>0.96740000000000004</v>
      </c>
      <c r="D8" s="40">
        <v>0.26800000000000002</v>
      </c>
      <c r="E8" s="40">
        <v>0.49</v>
      </c>
      <c r="F8" s="339">
        <v>7.8100000000000003E-2</v>
      </c>
      <c r="G8" s="339">
        <v>4.1000000000000002E-2</v>
      </c>
      <c r="H8" s="122">
        <v>0.09</v>
      </c>
      <c r="I8" s="119">
        <v>1.5800000000000002E-2</v>
      </c>
      <c r="J8" s="42">
        <v>9.2999999999999992E-3</v>
      </c>
      <c r="K8" s="317">
        <f>I8/J8</f>
        <v>1.698924731182796</v>
      </c>
      <c r="L8" s="1">
        <v>8.6999999999999994E-3</v>
      </c>
      <c r="M8" s="1">
        <v>1E-3</v>
      </c>
      <c r="N8" s="1">
        <v>3.3999999999999998E-3</v>
      </c>
      <c r="O8" s="91">
        <v>3.2000000000000002E-3</v>
      </c>
      <c r="P8" s="97">
        <v>32</v>
      </c>
      <c r="Q8" s="46">
        <v>9.9</v>
      </c>
      <c r="R8" s="46">
        <v>5.4</v>
      </c>
      <c r="S8" s="112">
        <v>65</v>
      </c>
      <c r="T8" s="116">
        <v>5.84</v>
      </c>
      <c r="U8" s="36">
        <v>5.42</v>
      </c>
      <c r="V8" s="117">
        <v>7.1</v>
      </c>
      <c r="X8" s="150"/>
    </row>
    <row r="9" spans="1:80" ht="24" customHeight="1" x14ac:dyDescent="0.2">
      <c r="A9" s="30"/>
      <c r="B9" s="123"/>
      <c r="C9" s="121"/>
      <c r="D9" s="40"/>
      <c r="E9" s="40"/>
      <c r="F9" s="339"/>
      <c r="G9" s="339"/>
      <c r="H9" s="122"/>
      <c r="I9" s="119"/>
      <c r="J9" s="42"/>
      <c r="K9" s="313"/>
      <c r="L9" s="1"/>
      <c r="M9" s="1"/>
      <c r="N9" s="1"/>
      <c r="O9" s="91"/>
      <c r="P9" s="97"/>
      <c r="Q9" s="46"/>
      <c r="R9" s="46"/>
      <c r="S9" s="112"/>
      <c r="T9" s="116"/>
      <c r="U9" s="36"/>
      <c r="V9" s="117"/>
      <c r="X9" s="150"/>
    </row>
    <row r="10" spans="1:80" ht="24" customHeight="1" x14ac:dyDescent="0.2">
      <c r="A10" s="30"/>
      <c r="B10" s="123"/>
      <c r="C10" s="121"/>
      <c r="D10" s="40"/>
      <c r="E10" s="40"/>
      <c r="F10" s="339"/>
      <c r="G10" s="339"/>
      <c r="H10" s="122"/>
      <c r="I10" s="119"/>
      <c r="J10" s="42"/>
      <c r="K10" s="313"/>
      <c r="L10" s="1"/>
      <c r="M10" s="1"/>
      <c r="N10" s="1"/>
      <c r="O10" s="91"/>
      <c r="P10" s="97"/>
      <c r="Q10" s="46"/>
      <c r="R10" s="46"/>
      <c r="S10" s="112"/>
      <c r="T10" s="116"/>
      <c r="U10" s="36"/>
      <c r="V10" s="117"/>
      <c r="X10" s="150"/>
    </row>
    <row r="11" spans="1:80" ht="24" customHeight="1" x14ac:dyDescent="0.2">
      <c r="A11" s="30"/>
      <c r="B11" s="123"/>
      <c r="C11" s="121"/>
      <c r="D11" s="40"/>
      <c r="E11" s="40"/>
      <c r="F11" s="339"/>
      <c r="G11" s="339"/>
      <c r="H11" s="122"/>
      <c r="I11" s="119"/>
      <c r="J11" s="42"/>
      <c r="K11" s="313"/>
      <c r="L11" s="1"/>
      <c r="M11" s="1"/>
      <c r="N11" s="1"/>
      <c r="O11" s="91"/>
      <c r="P11" s="97"/>
      <c r="Q11" s="46"/>
      <c r="R11" s="46"/>
      <c r="S11" s="112"/>
      <c r="T11" s="116"/>
      <c r="U11" s="36"/>
      <c r="V11" s="117"/>
      <c r="X11" s="150"/>
    </row>
    <row r="12" spans="1:80" ht="24" customHeight="1" x14ac:dyDescent="0.2">
      <c r="A12" s="30"/>
      <c r="B12" s="123"/>
      <c r="C12" s="121"/>
      <c r="D12" s="40"/>
      <c r="E12" s="40"/>
      <c r="F12" s="339"/>
      <c r="G12" s="339"/>
      <c r="H12" s="122"/>
      <c r="I12" s="119"/>
      <c r="J12" s="42"/>
      <c r="K12" s="313"/>
      <c r="L12" s="1"/>
      <c r="M12" s="1"/>
      <c r="N12" s="1"/>
      <c r="O12" s="91"/>
      <c r="P12" s="97"/>
      <c r="Q12" s="46"/>
      <c r="R12" s="46"/>
      <c r="S12" s="112"/>
      <c r="T12" s="116"/>
      <c r="U12" s="36"/>
      <c r="V12" s="117"/>
      <c r="X12" s="150"/>
    </row>
    <row r="13" spans="1:80" ht="24" customHeight="1" x14ac:dyDescent="0.2">
      <c r="A13" s="4"/>
      <c r="B13" s="118"/>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15"/>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2:23" s="149" customFormat="1" x14ac:dyDescent="0.2">
      <c r="B17" s="229" t="s">
        <v>177</v>
      </c>
      <c r="K17" s="315"/>
      <c r="L17" s="151"/>
      <c r="M17" s="151"/>
      <c r="N17" s="151"/>
      <c r="O17" s="151"/>
      <c r="P17" s="152"/>
      <c r="Q17" s="152"/>
      <c r="R17" s="152"/>
      <c r="S17" s="152"/>
      <c r="W17" s="146"/>
    </row>
    <row r="18" spans="2:23" s="149" customFormat="1" x14ac:dyDescent="0.2">
      <c r="B18" s="149" t="s">
        <v>163</v>
      </c>
      <c r="K18" s="315"/>
      <c r="L18" s="151"/>
      <c r="M18" s="151"/>
      <c r="N18" s="151"/>
      <c r="O18" s="151"/>
      <c r="P18" s="152"/>
      <c r="Q18" s="152"/>
      <c r="R18" s="152"/>
      <c r="S18" s="152"/>
      <c r="W18" s="146"/>
    </row>
    <row r="19" spans="2:23" s="149" customFormat="1" x14ac:dyDescent="0.2">
      <c r="B19" s="149" t="s">
        <v>164</v>
      </c>
      <c r="K19" s="315"/>
      <c r="L19" s="151"/>
      <c r="M19" s="151"/>
      <c r="N19" s="151"/>
      <c r="O19" s="151"/>
      <c r="P19" s="152"/>
      <c r="Q19" s="152"/>
      <c r="R19" s="152"/>
      <c r="S19" s="152"/>
      <c r="W19" s="146"/>
    </row>
    <row r="20" spans="2:23" s="149" customFormat="1" x14ac:dyDescent="0.2">
      <c r="K20" s="315"/>
      <c r="L20" s="151"/>
      <c r="M20" s="151"/>
      <c r="N20" s="151"/>
      <c r="O20" s="151"/>
      <c r="P20" s="152"/>
      <c r="Q20" s="152"/>
      <c r="R20" s="152"/>
      <c r="S20" s="152"/>
      <c r="W20" s="146"/>
    </row>
    <row r="21" spans="2:23" s="149" customFormat="1" x14ac:dyDescent="0.2">
      <c r="K21" s="315"/>
      <c r="L21" s="151"/>
      <c r="M21" s="151"/>
      <c r="N21" s="151"/>
      <c r="O21" s="151"/>
      <c r="P21" s="152"/>
      <c r="Q21" s="152"/>
      <c r="R21" s="152"/>
      <c r="S21" s="152"/>
      <c r="W21" s="146"/>
    </row>
    <row r="22" spans="2:23" s="149" customFormat="1" x14ac:dyDescent="0.2">
      <c r="K22" s="315"/>
      <c r="L22" s="151"/>
      <c r="M22" s="151"/>
      <c r="N22" s="151"/>
      <c r="O22" s="151"/>
      <c r="P22" s="152"/>
      <c r="Q22" s="152"/>
      <c r="R22" s="152"/>
      <c r="S22" s="152"/>
      <c r="W22" s="146"/>
    </row>
    <row r="23" spans="2:23" s="149" customFormat="1" x14ac:dyDescent="0.2">
      <c r="K23" s="315"/>
      <c r="L23" s="151"/>
      <c r="M23" s="151"/>
      <c r="N23" s="151"/>
      <c r="O23" s="151"/>
      <c r="P23" s="152"/>
      <c r="Q23" s="152"/>
      <c r="R23" s="152"/>
      <c r="S23" s="152"/>
      <c r="W23" s="146"/>
    </row>
    <row r="24" spans="2:23" s="149" customFormat="1" x14ac:dyDescent="0.2">
      <c r="K24" s="315"/>
      <c r="L24" s="151"/>
      <c r="M24" s="151"/>
      <c r="N24" s="151"/>
      <c r="O24" s="151"/>
      <c r="P24" s="152"/>
      <c r="Q24" s="152"/>
      <c r="R24" s="152"/>
      <c r="S24" s="152"/>
      <c r="W24" s="146"/>
    </row>
    <row r="25" spans="2:23" s="149" customFormat="1" x14ac:dyDescent="0.2">
      <c r="K25" s="315"/>
      <c r="L25" s="151"/>
      <c r="M25" s="151"/>
      <c r="N25" s="151"/>
      <c r="O25" s="151"/>
      <c r="P25" s="152"/>
      <c r="Q25" s="152"/>
      <c r="R25" s="152"/>
      <c r="S25" s="152"/>
      <c r="W25" s="146"/>
    </row>
    <row r="26" spans="2:23" s="149" customFormat="1" x14ac:dyDescent="0.2">
      <c r="K26" s="315"/>
      <c r="L26" s="151"/>
      <c r="M26" s="151"/>
      <c r="N26" s="151"/>
      <c r="O26" s="151"/>
      <c r="P26" s="152"/>
      <c r="Q26" s="152"/>
      <c r="R26" s="152"/>
      <c r="S26" s="152"/>
      <c r="W26" s="146"/>
    </row>
    <row r="27" spans="2:23" s="149" customFormat="1" x14ac:dyDescent="0.2">
      <c r="K27" s="315"/>
      <c r="L27" s="151"/>
      <c r="M27" s="151"/>
      <c r="N27" s="151"/>
      <c r="O27" s="151"/>
      <c r="P27" s="152"/>
      <c r="Q27" s="152"/>
      <c r="R27" s="152"/>
      <c r="S27" s="152"/>
      <c r="W27" s="146"/>
    </row>
    <row r="28" spans="2:23" s="149" customFormat="1" x14ac:dyDescent="0.2">
      <c r="K28" s="315"/>
      <c r="L28" s="151"/>
      <c r="M28" s="151"/>
      <c r="N28" s="151"/>
      <c r="O28" s="151"/>
      <c r="P28" s="152"/>
      <c r="Q28" s="152"/>
      <c r="R28" s="152"/>
      <c r="S28" s="152"/>
      <c r="W28" s="146"/>
    </row>
    <row r="29" spans="2:23" s="149" customFormat="1" x14ac:dyDescent="0.2">
      <c r="K29" s="315"/>
      <c r="L29" s="151"/>
      <c r="M29" s="151"/>
      <c r="N29" s="151"/>
      <c r="O29" s="151"/>
      <c r="P29" s="152"/>
      <c r="Q29" s="152"/>
      <c r="R29" s="152"/>
      <c r="S29" s="152"/>
      <c r="W29" s="146"/>
    </row>
    <row r="30" spans="2:23" s="149" customFormat="1" x14ac:dyDescent="0.2">
      <c r="K30" s="315"/>
      <c r="L30" s="151"/>
      <c r="M30" s="151"/>
      <c r="N30" s="151"/>
      <c r="O30" s="151"/>
      <c r="P30" s="152"/>
      <c r="Q30" s="152"/>
      <c r="R30" s="152"/>
      <c r="S30" s="152"/>
      <c r="W30" s="146"/>
    </row>
    <row r="31" spans="2:23" s="149" customFormat="1" x14ac:dyDescent="0.2">
      <c r="K31" s="315"/>
      <c r="L31" s="151"/>
      <c r="M31" s="151"/>
      <c r="N31" s="151"/>
      <c r="O31" s="151"/>
      <c r="P31" s="152"/>
      <c r="Q31" s="152"/>
      <c r="R31" s="152"/>
      <c r="S31" s="152"/>
      <c r="W31" s="146"/>
    </row>
    <row r="32" spans="2:23"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sheetData>
  <sheetProtection algorithmName="SHA-512" hashValue="7lRfRUXN2ZgFD9WwB0dUKMZzy+T6l3JO87NuTGPiLkDmRr6HOrmN7cvZiLtfSxDzX20U1ixB1n/kdiM/5fpL3Q==" saltValue="8BInchlRZAFImlxX+uYoHg==" spinCount="100000" sheet="1" scenarios="1" selectLockedCells="1" selectUnlockedCells="1"/>
  <pageMargins left="0.7" right="0.2" top="0.75" bottom="0.75" header="0.3" footer="0.3"/>
  <pageSetup scale="54"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DCC7-F203-8E47-A6FF-3912FC415173}">
  <sheetPr>
    <tabColor theme="4" tint="0.59999389629810485"/>
    <pageSetUpPr fitToPage="1"/>
  </sheetPr>
  <dimension ref="A1:CB234"/>
  <sheetViews>
    <sheetView zoomScaleNormal="100" workbookViewId="0">
      <selection activeCell="B25" sqref="B25"/>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27">
        <v>43589</v>
      </c>
      <c r="C7" s="121">
        <v>0.95699999999999996</v>
      </c>
      <c r="D7" s="40">
        <v>0.251</v>
      </c>
      <c r="E7" s="40">
        <v>0.49299999999999999</v>
      </c>
      <c r="F7" s="339">
        <v>7.0900000000000005E-2</v>
      </c>
      <c r="G7" s="339">
        <v>0.11700000000000001</v>
      </c>
      <c r="H7" s="122">
        <v>2.5000000000000001E-2</v>
      </c>
      <c r="I7" s="119">
        <v>2.3199999999999998E-2</v>
      </c>
      <c r="J7" s="42">
        <v>1.52E-2</v>
      </c>
      <c r="K7" s="313">
        <f>I7/J7</f>
        <v>1.5263157894736841</v>
      </c>
      <c r="L7" s="1">
        <v>9.4999999999999998E-3</v>
      </c>
      <c r="M7" s="1">
        <v>1.32E-3</v>
      </c>
      <c r="N7" s="1">
        <v>5.7000000000000002E-3</v>
      </c>
      <c r="O7" s="91">
        <v>5.3E-3</v>
      </c>
      <c r="P7" s="97">
        <v>62</v>
      </c>
      <c r="Q7" s="46">
        <v>46</v>
      </c>
      <c r="R7" s="46">
        <v>2</v>
      </c>
      <c r="S7" s="102">
        <v>160</v>
      </c>
      <c r="T7" s="116">
        <v>5.54</v>
      </c>
      <c r="U7" s="36">
        <v>5.16</v>
      </c>
      <c r="V7" s="117">
        <v>6.4</v>
      </c>
      <c r="X7" s="150"/>
    </row>
    <row r="8" spans="1:80" ht="24" customHeight="1" x14ac:dyDescent="0.2">
      <c r="A8" s="30">
        <v>2010</v>
      </c>
      <c r="B8" s="127">
        <v>42160</v>
      </c>
      <c r="C8" s="121">
        <v>0.94910000000000005</v>
      </c>
      <c r="D8" s="40">
        <v>0.26800000000000002</v>
      </c>
      <c r="E8" s="40">
        <v>0.48699999999999999</v>
      </c>
      <c r="F8" s="339">
        <v>7.4899999999999994E-2</v>
      </c>
      <c r="G8" s="339">
        <v>0</v>
      </c>
      <c r="H8" s="122">
        <v>0.11899999999999999</v>
      </c>
      <c r="I8" s="119">
        <v>1.77E-2</v>
      </c>
      <c r="J8" s="42">
        <v>1.09E-2</v>
      </c>
      <c r="K8" s="313">
        <f t="shared" ref="K8:K18" si="0">I8/J8</f>
        <v>1.6238532110091743</v>
      </c>
      <c r="L8" s="1">
        <v>4.4000000000000003E-3</v>
      </c>
      <c r="M8" s="1">
        <v>6.9999999999999999E-4</v>
      </c>
      <c r="N8" s="1">
        <v>3.3999999999999998E-3</v>
      </c>
      <c r="O8" s="91">
        <v>1.8E-3</v>
      </c>
      <c r="P8" s="97">
        <v>65</v>
      </c>
      <c r="Q8" s="46">
        <v>17</v>
      </c>
      <c r="R8" s="46">
        <v>1</v>
      </c>
      <c r="S8" s="102">
        <v>62</v>
      </c>
      <c r="T8" s="116">
        <v>5.93</v>
      </c>
      <c r="U8" s="36">
        <v>5.49</v>
      </c>
      <c r="V8" s="117">
        <v>6.5</v>
      </c>
      <c r="X8" s="150"/>
    </row>
    <row r="9" spans="1:80" ht="24" customHeight="1" x14ac:dyDescent="0.2">
      <c r="A9" s="30">
        <v>2011</v>
      </c>
      <c r="B9" s="127">
        <v>42721</v>
      </c>
      <c r="C9" s="121">
        <v>0.95720000000000005</v>
      </c>
      <c r="D9" s="40">
        <v>0.246</v>
      </c>
      <c r="E9" s="40">
        <v>0.47599999999999998</v>
      </c>
      <c r="F9" s="339">
        <v>9.74E-2</v>
      </c>
      <c r="G9" s="339">
        <v>0.13400000000000001</v>
      </c>
      <c r="H9" s="122">
        <v>4.0000000000000001E-3</v>
      </c>
      <c r="I9" s="119">
        <v>1.8499999999999999E-2</v>
      </c>
      <c r="J9" s="42">
        <v>1.0800000000000001E-2</v>
      </c>
      <c r="K9" s="313">
        <f t="shared" si="0"/>
        <v>1.7129629629629628</v>
      </c>
      <c r="L9" s="1">
        <v>5.3E-3</v>
      </c>
      <c r="M9" s="1">
        <v>9.6000000000000002E-4</v>
      </c>
      <c r="N9" s="1">
        <v>4.4999999999999997E-3</v>
      </c>
      <c r="O9" s="91">
        <v>3.7000000000000002E-3</v>
      </c>
      <c r="P9" s="97">
        <v>54</v>
      </c>
      <c r="Q9" s="46">
        <v>22</v>
      </c>
      <c r="R9" s="46">
        <v>0</v>
      </c>
      <c r="S9" s="102">
        <v>74</v>
      </c>
      <c r="T9" s="116">
        <v>5.28</v>
      </c>
      <c r="U9" s="36">
        <v>4.92</v>
      </c>
      <c r="V9" s="117">
        <v>6.7</v>
      </c>
      <c r="X9" s="150"/>
    </row>
    <row r="10" spans="1:80" ht="24" customHeight="1" x14ac:dyDescent="0.2">
      <c r="A10" s="30">
        <v>2012</v>
      </c>
      <c r="B10" s="127">
        <v>43282</v>
      </c>
      <c r="C10" s="121">
        <v>0.96</v>
      </c>
      <c r="D10" s="40">
        <v>0.247</v>
      </c>
      <c r="E10" s="40">
        <v>0.498</v>
      </c>
      <c r="F10" s="339">
        <v>8.1199999999999994E-2</v>
      </c>
      <c r="G10" s="339">
        <v>0.121</v>
      </c>
      <c r="H10" s="122">
        <v>1.2999999999999999E-2</v>
      </c>
      <c r="I10" s="119">
        <v>1.7399999999999999E-2</v>
      </c>
      <c r="J10" s="42">
        <v>1.17E-2</v>
      </c>
      <c r="K10" s="313">
        <f t="shared" si="0"/>
        <v>1.487179487179487</v>
      </c>
      <c r="L10" s="1">
        <v>7.4000000000000003E-3</v>
      </c>
      <c r="M10" s="1">
        <v>1.1000000000000001E-3</v>
      </c>
      <c r="N10" s="1">
        <v>4.3E-3</v>
      </c>
      <c r="O10" s="91">
        <v>3.5999999999999999E-3</v>
      </c>
      <c r="P10" s="97">
        <v>93.5</v>
      </c>
      <c r="Q10" s="46">
        <v>28.6</v>
      </c>
      <c r="R10" s="46">
        <v>0</v>
      </c>
      <c r="S10" s="102">
        <v>74.5</v>
      </c>
      <c r="T10" s="116">
        <v>5.52</v>
      </c>
      <c r="U10" s="36">
        <v>5.14</v>
      </c>
      <c r="V10" s="117">
        <v>6.6</v>
      </c>
      <c r="X10" s="150"/>
    </row>
    <row r="11" spans="1:80" ht="24" customHeight="1" x14ac:dyDescent="0.2">
      <c r="A11" s="30">
        <v>2018</v>
      </c>
      <c r="B11" s="127">
        <v>41968</v>
      </c>
      <c r="C11" s="121">
        <v>0.97699999999999998</v>
      </c>
      <c r="D11" s="40">
        <v>0.26500000000000001</v>
      </c>
      <c r="E11" s="40">
        <v>0.46700000000000003</v>
      </c>
      <c r="F11" s="339">
        <v>8.2500000000000004E-2</v>
      </c>
      <c r="G11" s="339">
        <v>1.78E-2</v>
      </c>
      <c r="H11" s="122">
        <v>0.14499999999999999</v>
      </c>
      <c r="I11" s="119">
        <v>1.9199999999999998E-2</v>
      </c>
      <c r="J11" s="42">
        <v>1.14E-2</v>
      </c>
      <c r="K11" s="313">
        <f t="shared" si="0"/>
        <v>1.6842105263157892</v>
      </c>
      <c r="L11" s="1">
        <v>7.9000000000000008E-3</v>
      </c>
      <c r="M11" s="1">
        <v>1.2999999999999999E-3</v>
      </c>
      <c r="N11" s="1">
        <v>5.5999999999999999E-3</v>
      </c>
      <c r="O11" s="91">
        <v>2.0999999999999999E-3</v>
      </c>
      <c r="P11" s="97">
        <v>73.2</v>
      </c>
      <c r="Q11" s="46">
        <v>6.1</v>
      </c>
      <c r="R11" s="46">
        <v>2</v>
      </c>
      <c r="S11" s="102">
        <v>21.1</v>
      </c>
      <c r="T11" s="116">
        <v>5.84</v>
      </c>
      <c r="U11" s="36">
        <v>5.4</v>
      </c>
      <c r="V11" s="117">
        <v>6.7</v>
      </c>
      <c r="X11" s="150"/>
    </row>
    <row r="12" spans="1:80" ht="24" customHeight="1" x14ac:dyDescent="0.2">
      <c r="A12" s="30">
        <v>2018</v>
      </c>
      <c r="B12" s="127">
        <v>42208</v>
      </c>
      <c r="C12" s="121">
        <v>0.95040000000000002</v>
      </c>
      <c r="D12" s="40">
        <v>0.25700000000000001</v>
      </c>
      <c r="E12" s="40">
        <v>0.47599999999999998</v>
      </c>
      <c r="F12" s="339">
        <v>8.2900000000000001E-2</v>
      </c>
      <c r="G12" s="339">
        <v>5.5999999999999999E-3</v>
      </c>
      <c r="H12" s="122">
        <v>0.129</v>
      </c>
      <c r="I12" s="119">
        <v>1.9599999999999999E-2</v>
      </c>
      <c r="J12" s="42">
        <v>1.1900000000000001E-2</v>
      </c>
      <c r="K12" s="313">
        <f t="shared" si="0"/>
        <v>1.6470588235294117</v>
      </c>
      <c r="L12" s="1">
        <v>9.9000000000000008E-3</v>
      </c>
      <c r="M12" s="1">
        <v>1.2999999999999999E-3</v>
      </c>
      <c r="N12" s="1">
        <v>4.7999999999999996E-3</v>
      </c>
      <c r="O12" s="91">
        <v>2.3999999999999998E-3</v>
      </c>
      <c r="P12" s="97">
        <v>60.6</v>
      </c>
      <c r="Q12" s="46">
        <v>112</v>
      </c>
      <c r="R12" s="46">
        <v>0</v>
      </c>
      <c r="S12" s="102">
        <v>28.5</v>
      </c>
      <c r="T12" s="116">
        <v>5.83</v>
      </c>
      <c r="U12" s="36">
        <v>5.4</v>
      </c>
      <c r="V12" s="117">
        <v>6.7</v>
      </c>
      <c r="X12" s="150"/>
    </row>
    <row r="13" spans="1:80" ht="24" customHeight="1" x14ac:dyDescent="0.2">
      <c r="A13" s="30">
        <v>2019</v>
      </c>
      <c r="B13" s="127">
        <v>40399</v>
      </c>
      <c r="C13" s="121">
        <v>0.97809999999999997</v>
      </c>
      <c r="D13" s="40">
        <v>0.26600000000000001</v>
      </c>
      <c r="E13" s="40">
        <v>0.48799999999999999</v>
      </c>
      <c r="F13" s="339">
        <v>9.3100000000000002E-2</v>
      </c>
      <c r="G13" s="339">
        <v>1.0999999999999999E-2</v>
      </c>
      <c r="H13" s="122">
        <v>0.12</v>
      </c>
      <c r="I13" s="119">
        <v>2.01E-2</v>
      </c>
      <c r="J13" s="42">
        <v>1.24E-2</v>
      </c>
      <c r="K13" s="313">
        <f t="shared" si="0"/>
        <v>1.620967741935484</v>
      </c>
      <c r="L13" s="1">
        <v>9.2999999999999992E-3</v>
      </c>
      <c r="M13" s="1">
        <v>1.4E-3</v>
      </c>
      <c r="N13" s="1">
        <v>5.0000000000000001E-3</v>
      </c>
      <c r="O13" s="91">
        <v>4.5999999999999999E-3</v>
      </c>
      <c r="P13" s="97">
        <v>66.599999999999994</v>
      </c>
      <c r="Q13" s="46">
        <v>6.4</v>
      </c>
      <c r="R13" s="46">
        <v>1.1000000000000001</v>
      </c>
      <c r="S13" s="102">
        <v>25.4</v>
      </c>
      <c r="T13" s="116">
        <v>5.94</v>
      </c>
      <c r="U13" s="36">
        <v>5.5</v>
      </c>
      <c r="V13" s="117">
        <v>7.2</v>
      </c>
      <c r="X13" s="150"/>
    </row>
    <row r="14" spans="1:80" ht="24" customHeight="1" x14ac:dyDescent="0.2">
      <c r="A14" s="30">
        <v>2019</v>
      </c>
      <c r="B14" s="127">
        <v>40489</v>
      </c>
      <c r="C14" s="121">
        <v>0.97919999999999996</v>
      </c>
      <c r="D14" s="40">
        <v>0.252</v>
      </c>
      <c r="E14" s="40">
        <v>0.46300000000000002</v>
      </c>
      <c r="F14" s="339">
        <v>8.2000000000000003E-2</v>
      </c>
      <c r="G14" s="339">
        <v>1.95E-2</v>
      </c>
      <c r="H14" s="122">
        <v>0.17399999999999999</v>
      </c>
      <c r="I14" s="119">
        <v>1.9699999999999999E-2</v>
      </c>
      <c r="J14" s="42">
        <v>1.2200000000000001E-2</v>
      </c>
      <c r="K14" s="313">
        <f t="shared" si="0"/>
        <v>1.6147540983606556</v>
      </c>
      <c r="L14" s="1">
        <v>8.2000000000000007E-3</v>
      </c>
      <c r="M14" s="1">
        <v>8.0000000000000004E-4</v>
      </c>
      <c r="N14" s="1">
        <v>4.3E-3</v>
      </c>
      <c r="O14" s="91">
        <v>3.3E-3</v>
      </c>
      <c r="P14" s="97">
        <v>64.900000000000006</v>
      </c>
      <c r="Q14" s="46">
        <v>6</v>
      </c>
      <c r="R14" s="46">
        <v>0</v>
      </c>
      <c r="S14" s="102">
        <v>23.4</v>
      </c>
      <c r="T14" s="116">
        <v>5.87</v>
      </c>
      <c r="U14" s="36">
        <v>5.43</v>
      </c>
      <c r="V14" s="117">
        <v>7.3</v>
      </c>
      <c r="X14" s="150"/>
    </row>
    <row r="15" spans="1:80" ht="24" customHeight="1" x14ac:dyDescent="0.2">
      <c r="A15" s="30">
        <v>2019</v>
      </c>
      <c r="B15" s="127">
        <v>40989</v>
      </c>
      <c r="C15" s="121">
        <v>0.95550000000000002</v>
      </c>
      <c r="D15" s="40">
        <v>0.26100000000000001</v>
      </c>
      <c r="E15" s="40">
        <v>0.47799999999999998</v>
      </c>
      <c r="F15" s="339">
        <v>8.2299999999999998E-2</v>
      </c>
      <c r="G15" s="339">
        <v>7.6E-3</v>
      </c>
      <c r="H15" s="122">
        <v>0.115</v>
      </c>
      <c r="I15" s="119">
        <v>1.72E-2</v>
      </c>
      <c r="J15" s="42">
        <v>1.12E-2</v>
      </c>
      <c r="K15" s="313">
        <f t="shared" si="0"/>
        <v>1.5357142857142858</v>
      </c>
      <c r="L15" s="1">
        <v>9.4000000000000004E-3</v>
      </c>
      <c r="M15" s="1">
        <v>6.9999999999999999E-4</v>
      </c>
      <c r="N15" s="1">
        <v>3.8999999999999998E-3</v>
      </c>
      <c r="O15" s="91">
        <v>2.3E-3</v>
      </c>
      <c r="P15" s="97">
        <v>99</v>
      </c>
      <c r="Q15" s="46">
        <v>273</v>
      </c>
      <c r="R15" s="46">
        <v>2.2000000000000002</v>
      </c>
      <c r="S15" s="102">
        <v>23.8</v>
      </c>
      <c r="T15" s="116">
        <v>5.81</v>
      </c>
      <c r="U15" s="36">
        <v>5.38</v>
      </c>
      <c r="V15" s="117">
        <v>7.1</v>
      </c>
      <c r="X15" s="150"/>
    </row>
    <row r="16" spans="1:80" ht="24" customHeight="1" x14ac:dyDescent="0.2">
      <c r="A16" s="30">
        <v>2019</v>
      </c>
      <c r="B16" s="127">
        <v>41629</v>
      </c>
      <c r="C16" s="121">
        <v>0.97450000000000003</v>
      </c>
      <c r="D16" s="40">
        <v>0.26700000000000002</v>
      </c>
      <c r="E16" s="40">
        <v>0.47799999999999998</v>
      </c>
      <c r="F16" s="339">
        <v>8.2699999999999996E-2</v>
      </c>
      <c r="G16" s="339">
        <v>6.8999999999999999E-3</v>
      </c>
      <c r="H16" s="122">
        <v>0.14000000000000001</v>
      </c>
      <c r="I16" s="119">
        <v>1.9400000000000001E-2</v>
      </c>
      <c r="J16" s="42">
        <v>1.21E-2</v>
      </c>
      <c r="K16" s="313">
        <f t="shared" si="0"/>
        <v>1.6033057851239669</v>
      </c>
      <c r="L16" s="1">
        <v>9.7000000000000003E-3</v>
      </c>
      <c r="M16" s="1">
        <v>1.2999999999999999E-3</v>
      </c>
      <c r="N16" s="1">
        <v>5.1999999999999998E-3</v>
      </c>
      <c r="O16" s="91">
        <v>2E-3</v>
      </c>
      <c r="P16" s="97">
        <v>47.5</v>
      </c>
      <c r="Q16" s="46">
        <v>23.3</v>
      </c>
      <c r="R16" s="46">
        <v>0</v>
      </c>
      <c r="S16" s="102">
        <v>23.7</v>
      </c>
      <c r="T16" s="116">
        <v>5.93</v>
      </c>
      <c r="U16" s="36">
        <v>5.49</v>
      </c>
      <c r="V16" s="117">
        <v>6.9</v>
      </c>
      <c r="X16" s="150"/>
    </row>
    <row r="17" spans="1:66" ht="24" customHeight="1" x14ac:dyDescent="0.2">
      <c r="A17" s="30">
        <v>2019</v>
      </c>
      <c r="B17" s="127">
        <v>42229</v>
      </c>
      <c r="C17" s="121">
        <v>0.97799999999999998</v>
      </c>
      <c r="D17" s="40">
        <v>0.255</v>
      </c>
      <c r="E17" s="40">
        <v>0.48</v>
      </c>
      <c r="F17" s="339">
        <v>7.9899999999999999E-2</v>
      </c>
      <c r="G17" s="339">
        <v>0</v>
      </c>
      <c r="H17" s="122">
        <v>0.159</v>
      </c>
      <c r="I17" s="119">
        <v>1.9800000000000002E-2</v>
      </c>
      <c r="J17" s="42">
        <v>1.2200000000000001E-2</v>
      </c>
      <c r="K17" s="313">
        <f t="shared" si="0"/>
        <v>1.6229508196721312</v>
      </c>
      <c r="L17" s="1">
        <v>8.8999999999999999E-3</v>
      </c>
      <c r="M17" s="1">
        <v>5.9999999999999995E-4</v>
      </c>
      <c r="N17" s="1">
        <v>3.8999999999999998E-3</v>
      </c>
      <c r="O17" s="91">
        <v>1.6999999999999999E-3</v>
      </c>
      <c r="P17" s="97">
        <v>42.9</v>
      </c>
      <c r="Q17" s="46">
        <v>10.5</v>
      </c>
      <c r="R17" s="46">
        <v>0</v>
      </c>
      <c r="S17" s="102">
        <v>24</v>
      </c>
      <c r="T17" s="116">
        <v>5.98</v>
      </c>
      <c r="U17" s="36">
        <v>5.53</v>
      </c>
      <c r="V17" s="117">
        <v>6.9</v>
      </c>
      <c r="X17" s="150"/>
    </row>
    <row r="18" spans="1:66" ht="24" customHeight="1" x14ac:dyDescent="0.2">
      <c r="A18" s="30">
        <v>2019</v>
      </c>
      <c r="B18" s="127">
        <v>42459</v>
      </c>
      <c r="C18" s="121">
        <v>0.93830000000000002</v>
      </c>
      <c r="D18" s="40">
        <v>0.253</v>
      </c>
      <c r="E18" s="40">
        <v>0.48199999999999998</v>
      </c>
      <c r="F18" s="339">
        <v>8.6699999999999999E-2</v>
      </c>
      <c r="G18" s="339">
        <v>5.7000000000000002E-3</v>
      </c>
      <c r="H18" s="122">
        <v>0.111</v>
      </c>
      <c r="I18" s="119">
        <v>1.9400000000000001E-2</v>
      </c>
      <c r="J18" s="42">
        <v>1.2500000000000001E-2</v>
      </c>
      <c r="K18" s="313">
        <f t="shared" si="0"/>
        <v>1.552</v>
      </c>
      <c r="L18" s="1">
        <v>1.01E-2</v>
      </c>
      <c r="M18" s="1">
        <v>5.0000000000000001E-4</v>
      </c>
      <c r="N18" s="1">
        <v>3.8E-3</v>
      </c>
      <c r="O18" s="91">
        <v>2.5000000000000001E-3</v>
      </c>
      <c r="P18" s="97">
        <v>43.4</v>
      </c>
      <c r="Q18" s="46">
        <v>11.7</v>
      </c>
      <c r="R18" s="46">
        <v>2.5</v>
      </c>
      <c r="S18" s="102">
        <v>30.1</v>
      </c>
      <c r="T18" s="116">
        <v>5.79</v>
      </c>
      <c r="U18" s="36">
        <v>5.37</v>
      </c>
      <c r="V18" s="117">
        <v>7.1</v>
      </c>
      <c r="X18" s="150"/>
    </row>
    <row r="19" spans="1:66" ht="24" customHeight="1" x14ac:dyDescent="0.2">
      <c r="A19" s="30"/>
      <c r="B19" s="128"/>
      <c r="C19" s="121"/>
      <c r="D19" s="40"/>
      <c r="E19" s="40"/>
      <c r="F19" s="339"/>
      <c r="G19" s="339"/>
      <c r="H19" s="122"/>
      <c r="I19" s="119"/>
      <c r="J19" s="42"/>
      <c r="K19" s="313"/>
      <c r="L19" s="1"/>
      <c r="M19" s="1"/>
      <c r="N19" s="1"/>
      <c r="O19" s="91"/>
      <c r="P19" s="97"/>
      <c r="Q19" s="46"/>
      <c r="R19" s="46"/>
      <c r="S19" s="102"/>
      <c r="T19" s="116"/>
      <c r="U19" s="36"/>
      <c r="V19" s="117"/>
      <c r="X19" s="150"/>
    </row>
    <row r="20" spans="1:66" ht="24" customHeight="1" x14ac:dyDescent="0.2">
      <c r="A20" s="30"/>
      <c r="B20" s="127"/>
      <c r="C20" s="121"/>
      <c r="D20" s="40"/>
      <c r="E20" s="40"/>
      <c r="F20" s="339"/>
      <c r="G20" s="339"/>
      <c r="H20" s="122"/>
      <c r="I20" s="119"/>
      <c r="J20" s="42"/>
      <c r="K20" s="313"/>
      <c r="L20" s="1"/>
      <c r="M20" s="1"/>
      <c r="N20" s="1"/>
      <c r="O20" s="91"/>
      <c r="P20" s="97"/>
      <c r="Q20" s="46"/>
      <c r="R20" s="46"/>
      <c r="S20" s="102"/>
      <c r="T20" s="116"/>
      <c r="U20" s="36"/>
      <c r="V20" s="117"/>
      <c r="X20" s="150"/>
    </row>
    <row r="21" spans="1:66" ht="24" customHeight="1" x14ac:dyDescent="0.2">
      <c r="A21" s="30"/>
      <c r="B21" s="127"/>
      <c r="C21" s="121"/>
      <c r="D21" s="40"/>
      <c r="E21" s="40"/>
      <c r="F21" s="339"/>
      <c r="G21" s="339"/>
      <c r="H21" s="122"/>
      <c r="I21" s="119"/>
      <c r="J21" s="42"/>
      <c r="K21" s="313"/>
      <c r="L21" s="1"/>
      <c r="M21" s="1"/>
      <c r="N21" s="1"/>
      <c r="O21" s="91"/>
      <c r="P21" s="97"/>
      <c r="Q21" s="46"/>
      <c r="R21" s="46"/>
      <c r="S21" s="102"/>
      <c r="T21" s="116"/>
      <c r="U21" s="36"/>
      <c r="V21" s="117"/>
      <c r="X21" s="150"/>
    </row>
    <row r="22" spans="1:66" ht="24" customHeight="1" x14ac:dyDescent="0.2">
      <c r="A22" s="30"/>
      <c r="B22" s="127"/>
      <c r="C22" s="121"/>
      <c r="D22" s="40"/>
      <c r="E22" s="40"/>
      <c r="F22" s="339"/>
      <c r="G22" s="339"/>
      <c r="H22" s="122"/>
      <c r="I22" s="119"/>
      <c r="J22" s="42"/>
      <c r="K22" s="313"/>
      <c r="L22" s="1"/>
      <c r="M22" s="1"/>
      <c r="N22" s="1"/>
      <c r="O22" s="91"/>
      <c r="P22" s="97"/>
      <c r="Q22" s="46"/>
      <c r="R22" s="46"/>
      <c r="S22" s="102"/>
      <c r="T22" s="116"/>
      <c r="U22" s="36"/>
      <c r="V22" s="117"/>
      <c r="X22" s="150"/>
    </row>
    <row r="23" spans="1:66" ht="24" customHeight="1" x14ac:dyDescent="0.2">
      <c r="A23" s="4"/>
      <c r="B23" s="118"/>
      <c r="C23" s="121"/>
      <c r="D23" s="40"/>
      <c r="E23" s="40"/>
      <c r="F23" s="339"/>
      <c r="G23" s="339"/>
      <c r="H23" s="122"/>
      <c r="I23" s="119"/>
      <c r="J23" s="42"/>
      <c r="K23" s="313"/>
      <c r="L23" s="1"/>
      <c r="M23" s="1"/>
      <c r="N23" s="1"/>
      <c r="O23" s="91"/>
      <c r="P23" s="97"/>
      <c r="Q23" s="46"/>
      <c r="R23" s="46"/>
      <c r="S23" s="102"/>
      <c r="T23" s="116"/>
      <c r="U23" s="36"/>
      <c r="V23" s="117"/>
      <c r="X23" s="150"/>
    </row>
    <row r="24" spans="1:66" s="44" customFormat="1" ht="24" customHeight="1" thickBot="1" x14ac:dyDescent="0.25">
      <c r="A24" s="4"/>
      <c r="B24" s="76"/>
      <c r="C24" s="86"/>
      <c r="D24" s="33"/>
      <c r="E24" s="33"/>
      <c r="F24" s="340"/>
      <c r="G24" s="340"/>
      <c r="H24" s="87"/>
      <c r="I24" s="120"/>
      <c r="J24" s="34"/>
      <c r="K24" s="314"/>
      <c r="L24" s="34"/>
      <c r="M24" s="34"/>
      <c r="N24" s="34"/>
      <c r="O24" s="92"/>
      <c r="P24" s="99"/>
      <c r="Q24" s="47"/>
      <c r="R24" s="47"/>
      <c r="S24" s="103"/>
      <c r="T24" s="111"/>
      <c r="U24" s="35"/>
      <c r="V24" s="100"/>
      <c r="W24" s="146"/>
      <c r="X24" s="149"/>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1:66" s="149" customFormat="1" x14ac:dyDescent="0.2">
      <c r="B25" s="229" t="s">
        <v>177</v>
      </c>
      <c r="K25" s="315"/>
      <c r="L25" s="151"/>
      <c r="M25" s="151"/>
      <c r="N25" s="151"/>
      <c r="O25" s="151"/>
      <c r="P25" s="152"/>
      <c r="Q25" s="152"/>
      <c r="R25" s="152"/>
      <c r="S25" s="152"/>
      <c r="W25" s="146"/>
    </row>
    <row r="26" spans="1:66" s="149" customFormat="1" x14ac:dyDescent="0.2">
      <c r="B26" s="149" t="s">
        <v>163</v>
      </c>
      <c r="K26" s="315"/>
      <c r="L26" s="151"/>
      <c r="M26" s="151"/>
      <c r="N26" s="151"/>
      <c r="O26" s="151"/>
      <c r="P26" s="152"/>
      <c r="Q26" s="152"/>
      <c r="R26" s="152"/>
      <c r="S26" s="152"/>
      <c r="W26" s="146"/>
    </row>
    <row r="27" spans="1:66" s="149" customFormat="1" x14ac:dyDescent="0.2">
      <c r="B27" s="149" t="s">
        <v>164</v>
      </c>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51" customFormat="1" x14ac:dyDescent="0.2">
      <c r="A30" s="149"/>
      <c r="B30" s="149"/>
      <c r="C30" s="149"/>
      <c r="D30" s="149"/>
      <c r="E30" s="149"/>
      <c r="F30" s="149"/>
      <c r="G30" s="149"/>
      <c r="H30" s="149"/>
      <c r="I30" s="149"/>
      <c r="J30" s="149"/>
      <c r="K30" s="315"/>
      <c r="P30" s="152"/>
      <c r="Q30" s="152"/>
      <c r="R30" s="152"/>
      <c r="S30" s="152"/>
      <c r="T30" s="149"/>
      <c r="U30" s="149"/>
      <c r="V30" s="149"/>
      <c r="W30" s="146"/>
      <c r="X30" s="149"/>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sheetData>
  <sheetProtection algorithmName="SHA-512" hashValue="B2M1jSDzotPi+dZv8ySxYcdb5HNsgKptPAq7HLvKWqZkH1HSmUZvlI3+navIdSUKeDi6G7elc1+aKbGLloM+eA==" saltValue="o+yI0NeyaRqUOnxzRtcDtw==" spinCount="100000" sheet="1" scenarios="1" selectLockedCells="1" selectUnlockedCells="1"/>
  <pageMargins left="0.7" right="0.2" top="0.75" bottom="0.75" header="0.3" footer="0.3"/>
  <pageSetup scale="5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Read Me First!!</vt:lpstr>
      <vt:lpstr>Esbilac PetAg</vt:lpstr>
      <vt:lpstr>GME PetAg</vt:lpstr>
      <vt:lpstr>KMR PetAg</vt:lpstr>
      <vt:lpstr>MultiMilk PetAg</vt:lpstr>
      <vt:lpstr>Zoologic 33.40</vt:lpstr>
      <vt:lpstr>Zoologic 42.25</vt:lpstr>
      <vt:lpstr>Zoologic 30.52</vt:lpstr>
      <vt:lpstr>Fox Valley 20.50</vt:lpstr>
      <vt:lpstr>Fox Valley 25.30</vt:lpstr>
      <vt:lpstr>Fox Valley 30.50</vt:lpstr>
      <vt:lpstr>Fox Valley 32.40</vt:lpstr>
      <vt:lpstr>Fox Valley 32.45</vt:lpstr>
      <vt:lpstr>Fox Valley 34.40</vt:lpstr>
      <vt:lpstr>Fox Valley 35.32</vt:lpstr>
      <vt:lpstr>Fox Valley 40.25</vt:lpstr>
      <vt:lpstr>Fox Valley UltaBoost</vt:lpstr>
      <vt:lpstr>Other Products</vt:lpstr>
      <vt:lpstr>Kcal Calculator</vt:lpstr>
      <vt:lpstr>'Esbilac PetAg'!Print_Area</vt:lpstr>
      <vt:lpstr>'Fox Valley 20.50'!Print_Area</vt:lpstr>
      <vt:lpstr>'Fox Valley 25.30'!Print_Area</vt:lpstr>
      <vt:lpstr>'Fox Valley 30.50'!Print_Area</vt:lpstr>
      <vt:lpstr>'Fox Valley 32.40'!Print_Area</vt:lpstr>
      <vt:lpstr>'Fox Valley 32.45'!Print_Area</vt:lpstr>
      <vt:lpstr>'Fox Valley 34.40'!Print_Area</vt:lpstr>
      <vt:lpstr>'Fox Valley 35.32'!Print_Area</vt:lpstr>
      <vt:lpstr>'Fox Valley 40.25'!Print_Area</vt:lpstr>
      <vt:lpstr>'Fox Valley UltaBoost'!Print_Area</vt:lpstr>
      <vt:lpstr>'GME PetAg'!Print_Area</vt:lpstr>
      <vt:lpstr>'KMR PetAg'!Print_Area</vt:lpstr>
      <vt:lpstr>'MultiMilk PetAg'!Print_Area</vt:lpstr>
      <vt:lpstr>'Other Products'!Print_Area</vt:lpstr>
      <vt:lpstr>'Zoologic 30.52'!Print_Area</vt:lpstr>
      <vt:lpstr>'Zoologic 33.40'!Print_Area</vt:lpstr>
      <vt:lpstr>'Zoologic 42.25'!Print_Area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Casey</dc:creator>
  <cp:lastModifiedBy>Allan Casey</cp:lastModifiedBy>
  <cp:lastPrinted>2020-01-25T16:58:18Z</cp:lastPrinted>
  <dcterms:created xsi:type="dcterms:W3CDTF">2019-09-20T21:40:09Z</dcterms:created>
  <dcterms:modified xsi:type="dcterms:W3CDTF">2021-04-07T16:40:50Z</dcterms:modified>
</cp:coreProperties>
</file>